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a\Dropbox\HYDROUSA UNIVPM\WP7\TASK 7.2\3-EXCEL TABLES FOR DESIGN CRITERIA\FINAL\"/>
    </mc:Choice>
  </mc:AlternateContent>
  <xr:revisionPtr revIDLastSave="0" documentId="13_ncr:1_{2EB261C2-91B5-483E-95F6-A12853B35D00}" xr6:coauthVersionLast="44" xr6:coauthVersionMax="44" xr10:uidLastSave="{00000000-0000-0000-0000-000000000000}"/>
  <bookViews>
    <workbookView xWindow="-96" yWindow="-96" windowWidth="23232" windowHeight="12552" tabRatio="646" xr2:uid="{19A338E9-0D77-4C57-8003-FA2DF8444903}"/>
  </bookViews>
  <sheets>
    <sheet name="Residential Rainwater Harvest." sheetId="4" r:id="rId1"/>
    <sheet name="mass &amp; energy balance" sheetId="5" r:id="rId2"/>
    <sheet name="Business model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4" l="1"/>
  <c r="D23" i="4"/>
  <c r="G16" i="6" l="1"/>
  <c r="F78" i="4"/>
  <c r="G15" i="6" l="1"/>
  <c r="G17" i="6" s="1"/>
  <c r="D18" i="4" l="1"/>
  <c r="D19" i="4" s="1"/>
  <c r="D21" i="4" s="1"/>
  <c r="D22" i="4" s="1"/>
  <c r="F56" i="4" l="1"/>
  <c r="F55" i="4" l="1"/>
  <c r="F57" i="4" s="1"/>
  <c r="F58" i="4" s="1"/>
  <c r="F76" i="4" l="1"/>
  <c r="B35" i="4" s="1"/>
  <c r="B33" i="4"/>
  <c r="F77" i="4"/>
  <c r="F79" i="4" l="1"/>
  <c r="G8" i="6" l="1"/>
  <c r="G11" i="6" s="1"/>
  <c r="F80" i="4"/>
  <c r="E31" i="4"/>
  <c r="G5" i="6"/>
  <c r="D49" i="4"/>
  <c r="D18" i="6" l="1"/>
  <c r="D72" i="4"/>
</calcChain>
</file>

<file path=xl/sharedStrings.xml><?xml version="1.0" encoding="utf-8"?>
<sst xmlns="http://schemas.openxmlformats.org/spreadsheetml/2006/main" count="238" uniqueCount="155">
  <si>
    <t>GUIDANCE METHODOLOGY</t>
  </si>
  <si>
    <t>Notes</t>
  </si>
  <si>
    <t>-</t>
  </si>
  <si>
    <t>m3</t>
  </si>
  <si>
    <t>TECHNOLOGIES INVOLVED</t>
  </si>
  <si>
    <t>Technical minimum requirement to Technology replicability:</t>
  </si>
  <si>
    <t>Reagents Consumption</t>
  </si>
  <si>
    <t>Considering reagents both for operation and maintenance (cleaning)</t>
  </si>
  <si>
    <t>None</t>
  </si>
  <si>
    <t>Construction/Installation of units</t>
  </si>
  <si>
    <t>Reagents</t>
  </si>
  <si>
    <t>Maintenance</t>
  </si>
  <si>
    <t>€/y</t>
  </si>
  <si>
    <t>1 a) DESIGN PHASE - TECHNICAL DATA</t>
  </si>
  <si>
    <t>l/d</t>
  </si>
  <si>
    <t>€</t>
  </si>
  <si>
    <t>Cost of units</t>
  </si>
  <si>
    <t>m2</t>
  </si>
  <si>
    <t>Considering all of the equipments (tanks. pumps. piping. etc...)</t>
  </si>
  <si>
    <t>Parameters</t>
  </si>
  <si>
    <t>Units</t>
  </si>
  <si>
    <t>Unit</t>
  </si>
  <si>
    <t>Paramenter to analyse</t>
  </si>
  <si>
    <t>Specification</t>
  </si>
  <si>
    <t>FOOTPRINT</t>
  </si>
  <si>
    <t>Quantity</t>
  </si>
  <si>
    <t>TOTAL</t>
  </si>
  <si>
    <t>INPUTS (Requirements)</t>
  </si>
  <si>
    <t>Influent Flowrate</t>
  </si>
  <si>
    <t>Specific Energy consumption</t>
  </si>
  <si>
    <t>kWh/m3 treated</t>
  </si>
  <si>
    <t>kWh/d</t>
  </si>
  <si>
    <t>TOTAL requirements</t>
  </si>
  <si>
    <t>OUTPUTS EXPECTED</t>
  </si>
  <si>
    <t>COSTS (CAPEX)</t>
  </si>
  <si>
    <t>Installation</t>
  </si>
  <si>
    <t>Total CAPEX</t>
  </si>
  <si>
    <t>COSTS (OPEX)</t>
  </si>
  <si>
    <t>Energy costs</t>
  </si>
  <si>
    <t>Considering cost of electricity [average between day and night, during week and week-end]</t>
  </si>
  <si>
    <t>l/y*€/l</t>
  </si>
  <si>
    <t>Human Requirement</t>
  </si>
  <si>
    <t>Considering personnel both for operation and maintenance</t>
  </si>
  <si>
    <t>Hour of work required/y * €/h</t>
  </si>
  <si>
    <t>TOTAL OPEX</t>
  </si>
  <si>
    <t>Specific area equirement</t>
  </si>
  <si>
    <t>Total area requirement</t>
  </si>
  <si>
    <t>Equipment area requirement</t>
  </si>
  <si>
    <t>m2/(m3treated/d)</t>
  </si>
  <si>
    <t>Energy for:</t>
  </si>
  <si>
    <t>h/d</t>
  </si>
  <si>
    <t>kW absorbed</t>
  </si>
  <si>
    <t xml:space="preserve">Typical </t>
  </si>
  <si>
    <t>Insert Data according to Replication Site Case Study</t>
  </si>
  <si>
    <t>HYDRO 4 Facility n°</t>
  </si>
  <si>
    <t>Used for HYDRO 4 in Greek Case Study</t>
  </si>
  <si>
    <t>Effluent Flowrate</t>
  </si>
  <si>
    <t>m3/y</t>
  </si>
  <si>
    <t>Data on the site and climatic condition</t>
  </si>
  <si>
    <t>m2 per m3/y of rainwater collected</t>
  </si>
  <si>
    <t>Specific kWh consumed/day per m3/y of rainwater collected</t>
  </si>
  <si>
    <t>Rainwater to be collected</t>
  </si>
  <si>
    <t>m</t>
  </si>
  <si>
    <t>1)</t>
  </si>
  <si>
    <t>Subsurface Rainwater Collector (drainwater lagoon)</t>
  </si>
  <si>
    <t>2)</t>
  </si>
  <si>
    <t>Rainwater Harvesting</t>
  </si>
  <si>
    <t>m3/0.1 ha</t>
  </si>
  <si>
    <t>%</t>
  </si>
  <si>
    <t>mechanisms.</t>
  </si>
  <si>
    <t>losses of total precipitation through the evapotranspiration</t>
  </si>
  <si>
    <t>Total loss</t>
  </si>
  <si>
    <t>Amount of water that can be stored</t>
  </si>
  <si>
    <t>mm (m3/0.1 ha)</t>
  </si>
  <si>
    <t>Volume of water need per year</t>
  </si>
  <si>
    <t>Required collection surface</t>
  </si>
  <si>
    <t>Safety factor</t>
  </si>
  <si>
    <t>Effective collection surface</t>
  </si>
  <si>
    <t>average annual rainfall during collection period (form sept to march, non irrigation period)</t>
  </si>
  <si>
    <t>10-20% for coarse grain material</t>
  </si>
  <si>
    <t>Volume of rainwater collection tank</t>
  </si>
  <si>
    <t xml:space="preserve">Diameter </t>
  </si>
  <si>
    <t>Useful height of the tank</t>
  </si>
  <si>
    <t>Drainwater lagoon</t>
  </si>
  <si>
    <t>Pump for irrigation</t>
  </si>
  <si>
    <t>Based on area availability on site</t>
  </si>
  <si>
    <t>Maximum Energy Consumption</t>
  </si>
  <si>
    <t>ANNUAL TOTAL OPEX</t>
  </si>
  <si>
    <t>TOTAL CAPEX</t>
  </si>
  <si>
    <t>€/m3rainwater harvested</t>
  </si>
  <si>
    <t>Rainwater to be reused for irrigation purpose (non potable uses)</t>
  </si>
  <si>
    <t>kWh/y * €/kWh(=0,17 average in Europe for non-household elecrticity)</t>
  </si>
  <si>
    <t>MASS AND ENERGY BALANCE</t>
  </si>
  <si>
    <t>INPUTs</t>
  </si>
  <si>
    <t>OUTPUTs</t>
  </si>
  <si>
    <t>*Waste indicates any generic residual/or untreated flow which could be derived by the process</t>
  </si>
  <si>
    <t>Fresh water [l/d] =</t>
  </si>
  <si>
    <t>If any, please indicate the type and the amount</t>
  </si>
  <si>
    <t>Rainwater [l/d] =</t>
  </si>
  <si>
    <t>Maximum Energy Needed [kWh/d] =</t>
  </si>
  <si>
    <t>Energy Produced [kW/d] =</t>
  </si>
  <si>
    <t>if any</t>
  </si>
  <si>
    <t>MASS BALANCE</t>
  </si>
  <si>
    <t xml:space="preserve">Q </t>
  </si>
  <si>
    <t>mg/L</t>
  </si>
  <si>
    <t>TSS</t>
  </si>
  <si>
    <t>RAINWATER</t>
  </si>
  <si>
    <t xml:space="preserve">WATER FOR IRRIGATION </t>
  </si>
  <si>
    <t>€/m3</t>
  </si>
  <si>
    <t>Land purchase</t>
  </si>
  <si>
    <t>Insurance</t>
  </si>
  <si>
    <t>TOTAL HYDRO CAPEX summary</t>
  </si>
  <si>
    <t>Comments</t>
  </si>
  <si>
    <t>TOTAL HYDRO OPEX summary</t>
  </si>
  <si>
    <t>System Operation</t>
  </si>
  <si>
    <t>€/year</t>
  </si>
  <si>
    <t>External services</t>
  </si>
  <si>
    <t>Yearly OPEX</t>
  </si>
  <si>
    <t>Revenue &amp; costs saving streams</t>
  </si>
  <si>
    <t>Item value*</t>
  </si>
  <si>
    <t>Revenue</t>
  </si>
  <si>
    <t>revenue unit</t>
  </si>
  <si>
    <t>* from Local market analysis</t>
  </si>
  <si>
    <t>m3/year</t>
  </si>
  <si>
    <t>kg/year</t>
  </si>
  <si>
    <t>€/kg</t>
  </si>
  <si>
    <t>Yearly revenues</t>
  </si>
  <si>
    <t>Payback period</t>
  </si>
  <si>
    <t>year</t>
  </si>
  <si>
    <t>CAPEX/(yearly revenues - OPEX)</t>
  </si>
  <si>
    <t>Irrigation system</t>
  </si>
  <si>
    <t>Cost of seeding plants</t>
  </si>
  <si>
    <t>Preparation of site (including seeding cost)</t>
  </si>
  <si>
    <t>Considering substitution of pieces, fertilizer or addtitional water need, seeds, plant renewing etc…</t>
  </si>
  <si>
    <t>Food from crop cultivation</t>
  </si>
  <si>
    <t>Irrigation water sold</t>
  </si>
  <si>
    <t>CROPS</t>
  </si>
  <si>
    <t>Amount produced</t>
  </si>
  <si>
    <t>kg/y</t>
  </si>
  <si>
    <t>RAINWATER COLLECTION SYSTEM</t>
  </si>
  <si>
    <t>Energy consumption</t>
  </si>
  <si>
    <t>Certification/permit fees</t>
  </si>
  <si>
    <t>Legend</t>
  </si>
  <si>
    <t>Design Data which should be provided by the site manager</t>
  </si>
  <si>
    <t xml:space="preserve">Assumed Data for Design phase </t>
  </si>
  <si>
    <t>tanks</t>
  </si>
  <si>
    <t>Pumps</t>
  </si>
  <si>
    <t>PLC</t>
  </si>
  <si>
    <t>Sensors, PLC</t>
  </si>
  <si>
    <t>Amount used</t>
  </si>
  <si>
    <t>Unit Value</t>
  </si>
  <si>
    <t>Total Cost</t>
  </si>
  <si>
    <t>piping area</t>
  </si>
  <si>
    <t>Waste* [l/d] =</t>
  </si>
  <si>
    <t>From Greek Case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</si>
</sst>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i/>
      <sz val="2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rgb="FFFFD96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8" tint="-0.499984740745262"/>
        <bgColor rgb="FFFFF2CC"/>
      </patternFill>
    </fill>
    <fill>
      <patternFill patternType="solid">
        <fgColor theme="8" tint="-0.499984740745262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rgb="FFCCCCCC"/>
        <bgColor rgb="FFCCCCCC"/>
      </patternFill>
    </fill>
    <fill>
      <patternFill patternType="solid">
        <fgColor rgb="FFE2EFDA"/>
        <bgColor rgb="FFE2EFDA"/>
      </patternFill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8" fillId="0" borderId="0"/>
  </cellStyleXfs>
  <cellXfs count="239">
    <xf numFmtId="0" fontId="0" fillId="0" borderId="0" xfId="0"/>
    <xf numFmtId="0" fontId="1" fillId="2" borderId="0" xfId="0" applyFont="1" applyFill="1"/>
    <xf numFmtId="0" fontId="2" fillId="0" borderId="0" xfId="1"/>
    <xf numFmtId="0" fontId="2" fillId="0" borderId="0" xfId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1" applyFont="1" applyBorder="1" applyAlignment="1">
      <alignment horizontal="center" vertical="center" wrapText="1"/>
    </xf>
    <xf numFmtId="0" fontId="2" fillId="0" borderId="0" xfId="1" applyFill="1"/>
    <xf numFmtId="0" fontId="10" fillId="0" borderId="0" xfId="1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4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top"/>
    </xf>
    <xf numFmtId="0" fontId="5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3" fontId="6" fillId="10" borderId="1" xfId="0" applyNumberFormat="1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10" fillId="5" borderId="0" xfId="0" applyFont="1" applyFill="1"/>
    <xf numFmtId="0" fontId="10" fillId="5" borderId="0" xfId="0" applyFont="1" applyFill="1" applyAlignment="1">
      <alignment horizontal="left"/>
    </xf>
    <xf numFmtId="0" fontId="10" fillId="5" borderId="0" xfId="0" applyFont="1" applyFill="1" applyAlignment="1">
      <alignment horizontal="center" vertical="center"/>
    </xf>
    <xf numFmtId="0" fontId="0" fillId="5" borderId="0" xfId="0" applyFill="1"/>
    <xf numFmtId="0" fontId="10" fillId="10" borderId="1" xfId="1" applyFont="1" applyFill="1" applyBorder="1" applyAlignment="1">
      <alignment horizontal="center" vertical="center" wrapText="1"/>
    </xf>
    <xf numFmtId="2" fontId="2" fillId="0" borderId="0" xfId="1" applyNumberForma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1" applyAlignment="1">
      <alignment horizontal="center"/>
    </xf>
    <xf numFmtId="165" fontId="10" fillId="0" borderId="1" xfId="1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1" fontId="10" fillId="0" borderId="0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15" fillId="0" borderId="0" xfId="0" applyFont="1" applyBorder="1" applyAlignment="1">
      <alignment horizontal="right" vertical="top"/>
    </xf>
    <xf numFmtId="0" fontId="2" fillId="0" borderId="0" xfId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12" borderId="16" xfId="0" applyFont="1" applyFill="1" applyBorder="1" applyAlignment="1">
      <alignment vertical="center" wrapText="1"/>
    </xf>
    <xf numFmtId="0" fontId="5" fillId="12" borderId="17" xfId="0" applyFont="1" applyFill="1" applyBorder="1" applyAlignment="1">
      <alignment vertical="center" wrapText="1"/>
    </xf>
    <xf numFmtId="0" fontId="2" fillId="0" borderId="0" xfId="1" applyAlignment="1">
      <alignment wrapText="1"/>
    </xf>
    <xf numFmtId="0" fontId="5" fillId="12" borderId="0" xfId="0" applyFont="1" applyFill="1" applyAlignment="1">
      <alignment vertical="center" wrapText="1"/>
    </xf>
    <xf numFmtId="0" fontId="5" fillId="12" borderId="19" xfId="0" applyFont="1" applyFill="1" applyBorder="1" applyAlignment="1">
      <alignment vertical="center" wrapText="1"/>
    </xf>
    <xf numFmtId="0" fontId="16" fillId="12" borderId="18" xfId="0" applyFont="1" applyFill="1" applyBorder="1" applyAlignment="1">
      <alignment horizontal="left" vertical="center" wrapText="1"/>
    </xf>
    <xf numFmtId="0" fontId="16" fillId="12" borderId="0" xfId="0" applyFont="1" applyFill="1" applyAlignment="1">
      <alignment horizontal="left" vertical="center" wrapText="1"/>
    </xf>
    <xf numFmtId="0" fontId="16" fillId="12" borderId="0" xfId="0" applyFont="1" applyFill="1" applyAlignment="1">
      <alignment horizontal="center" vertical="center" wrapText="1"/>
    </xf>
    <xf numFmtId="0" fontId="5" fillId="12" borderId="18" xfId="0" applyFont="1" applyFill="1" applyBorder="1" applyAlignment="1">
      <alignment vertical="center" wrapText="1"/>
    </xf>
    <xf numFmtId="0" fontId="5" fillId="12" borderId="0" xfId="0" applyFont="1" applyFill="1" applyAlignment="1">
      <alignment horizontal="right" vertical="center" wrapText="1"/>
    </xf>
    <xf numFmtId="0" fontId="5" fillId="13" borderId="0" xfId="0" applyFont="1" applyFill="1" applyAlignment="1">
      <alignment horizontal="center" vertical="center" wrapText="1"/>
    </xf>
    <xf numFmtId="1" fontId="5" fillId="14" borderId="0" xfId="0" applyNumberFormat="1" applyFont="1" applyFill="1" applyAlignment="1">
      <alignment horizontal="center" vertical="center" wrapText="1"/>
    </xf>
    <xf numFmtId="0" fontId="5" fillId="14" borderId="0" xfId="0" applyFont="1" applyFill="1" applyAlignment="1">
      <alignment horizontal="center" vertical="center" wrapText="1"/>
    </xf>
    <xf numFmtId="1" fontId="5" fillId="15" borderId="0" xfId="0" applyNumberFormat="1" applyFont="1" applyFill="1" applyAlignment="1">
      <alignment horizontal="center" vertical="center" wrapText="1"/>
    </xf>
    <xf numFmtId="0" fontId="5" fillId="12" borderId="20" xfId="0" applyFont="1" applyFill="1" applyBorder="1" applyAlignment="1">
      <alignment vertical="center" wrapText="1"/>
    </xf>
    <xf numFmtId="0" fontId="5" fillId="12" borderId="21" xfId="0" applyFont="1" applyFill="1" applyBorder="1" applyAlignment="1">
      <alignment vertical="center" wrapText="1"/>
    </xf>
    <xf numFmtId="0" fontId="5" fillId="12" borderId="22" xfId="0" applyFont="1" applyFill="1" applyBorder="1" applyAlignment="1">
      <alignment vertical="center" wrapText="1"/>
    </xf>
    <xf numFmtId="0" fontId="7" fillId="2" borderId="0" xfId="0" applyFont="1" applyFill="1"/>
    <xf numFmtId="0" fontId="0" fillId="16" borderId="26" xfId="0" applyFill="1" applyBorder="1" applyAlignment="1">
      <alignment horizontal="left" vertical="top"/>
    </xf>
    <xf numFmtId="0" fontId="0" fillId="16" borderId="0" xfId="0" applyFill="1" applyAlignment="1">
      <alignment horizontal="center"/>
    </xf>
    <xf numFmtId="0" fontId="0" fillId="16" borderId="27" xfId="0" applyFill="1" applyBorder="1" applyAlignment="1">
      <alignment horizontal="left" vertical="top"/>
    </xf>
    <xf numFmtId="0" fontId="0" fillId="16" borderId="26" xfId="0" applyFill="1" applyBorder="1"/>
    <xf numFmtId="0" fontId="0" fillId="16" borderId="0" xfId="0" applyFill="1"/>
    <xf numFmtId="0" fontId="0" fillId="16" borderId="27" xfId="0" applyFill="1" applyBorder="1"/>
    <xf numFmtId="0" fontId="0" fillId="16" borderId="28" xfId="0" applyFill="1" applyBorder="1"/>
    <xf numFmtId="0" fontId="0" fillId="16" borderId="29" xfId="0" applyFill="1" applyBorder="1"/>
    <xf numFmtId="0" fontId="0" fillId="16" borderId="30" xfId="0" applyFill="1" applyBorder="1"/>
    <xf numFmtId="0" fontId="0" fillId="17" borderId="26" xfId="0" applyFill="1" applyBorder="1"/>
    <xf numFmtId="0" fontId="0" fillId="17" borderId="0" xfId="0" applyFill="1" applyBorder="1"/>
    <xf numFmtId="0" fontId="0" fillId="17" borderId="27" xfId="0" applyFill="1" applyBorder="1"/>
    <xf numFmtId="0" fontId="0" fillId="17" borderId="28" xfId="0" applyFill="1" applyBorder="1"/>
    <xf numFmtId="0" fontId="0" fillId="17" borderId="29" xfId="0" applyFill="1" applyBorder="1"/>
    <xf numFmtId="0" fontId="0" fillId="17" borderId="30" xfId="0" applyFill="1" applyBorder="1"/>
    <xf numFmtId="0" fontId="9" fillId="0" borderId="8" xfId="0" applyFont="1" applyBorder="1" applyAlignment="1">
      <alignment horizontal="center" vertical="center" wrapText="1"/>
    </xf>
    <xf numFmtId="0" fontId="18" fillId="0" borderId="0" xfId="3"/>
    <xf numFmtId="0" fontId="18" fillId="0" borderId="0" xfId="3" applyAlignment="1">
      <alignment horizontal="left"/>
    </xf>
    <xf numFmtId="0" fontId="18" fillId="0" borderId="0" xfId="3" applyAlignment="1">
      <alignment horizontal="right"/>
    </xf>
    <xf numFmtId="0" fontId="19" fillId="0" borderId="0" xfId="3" applyFont="1" applyAlignment="1">
      <alignment horizontal="center"/>
    </xf>
    <xf numFmtId="0" fontId="19" fillId="0" borderId="10" xfId="3" applyFont="1" applyBorder="1" applyAlignment="1">
      <alignment horizontal="left"/>
    </xf>
    <xf numFmtId="0" fontId="19" fillId="0" borderId="0" xfId="3" applyFont="1" applyAlignment="1">
      <alignment horizontal="left"/>
    </xf>
    <xf numFmtId="0" fontId="19" fillId="0" borderId="0" xfId="3" applyFont="1"/>
    <xf numFmtId="3" fontId="19" fillId="19" borderId="0" xfId="3" applyNumberFormat="1" applyFont="1" applyFill="1" applyAlignment="1">
      <alignment horizontal="right"/>
    </xf>
    <xf numFmtId="0" fontId="18" fillId="0" borderId="34" xfId="3" applyBorder="1" applyAlignment="1">
      <alignment horizontal="left"/>
    </xf>
    <xf numFmtId="0" fontId="18" fillId="0" borderId="10" xfId="3" applyBorder="1" applyAlignment="1">
      <alignment horizontal="left"/>
    </xf>
    <xf numFmtId="3" fontId="18" fillId="19" borderId="0" xfId="3" applyNumberFormat="1" applyFill="1" applyAlignment="1">
      <alignment horizontal="right"/>
    </xf>
    <xf numFmtId="0" fontId="20" fillId="0" borderId="0" xfId="3" applyFont="1" applyAlignment="1">
      <alignment horizontal="left"/>
    </xf>
    <xf numFmtId="0" fontId="18" fillId="19" borderId="0" xfId="3" applyFill="1" applyAlignment="1">
      <alignment horizontal="right"/>
    </xf>
    <xf numFmtId="0" fontId="19" fillId="0" borderId="35" xfId="3" applyFont="1" applyBorder="1" applyAlignment="1">
      <alignment horizontal="left"/>
    </xf>
    <xf numFmtId="0" fontId="19" fillId="0" borderId="36" xfId="3" applyFont="1" applyBorder="1" applyAlignment="1">
      <alignment horizontal="left"/>
    </xf>
    <xf numFmtId="0" fontId="19" fillId="0" borderId="36" xfId="3" applyFont="1" applyBorder="1"/>
    <xf numFmtId="0" fontId="18" fillId="0" borderId="36" xfId="3" applyBorder="1"/>
    <xf numFmtId="1" fontId="19" fillId="19" borderId="36" xfId="3" applyNumberFormat="1" applyFont="1" applyFill="1" applyBorder="1" applyAlignment="1">
      <alignment horizontal="right"/>
    </xf>
    <xf numFmtId="0" fontId="19" fillId="0" borderId="37" xfId="3" applyFont="1" applyBorder="1" applyAlignment="1">
      <alignment horizontal="left"/>
    </xf>
    <xf numFmtId="0" fontId="19" fillId="0" borderId="10" xfId="3" applyFont="1" applyBorder="1" applyAlignment="1">
      <alignment horizontal="center"/>
    </xf>
    <xf numFmtId="0" fontId="19" fillId="0" borderId="34" xfId="3" applyFont="1" applyBorder="1" applyAlignment="1">
      <alignment horizontal="center"/>
    </xf>
    <xf numFmtId="0" fontId="18" fillId="20" borderId="0" xfId="3" applyFill="1" applyAlignment="1">
      <alignment horizontal="right"/>
    </xf>
    <xf numFmtId="1" fontId="18" fillId="19" borderId="0" xfId="3" applyNumberFormat="1" applyFill="1" applyAlignment="1">
      <alignment horizontal="right"/>
    </xf>
    <xf numFmtId="0" fontId="20" fillId="20" borderId="0" xfId="3" applyFont="1" applyFill="1" applyAlignment="1">
      <alignment horizontal="right"/>
    </xf>
    <xf numFmtId="0" fontId="18" fillId="0" borderId="36" xfId="3" applyBorder="1" applyAlignment="1">
      <alignment horizontal="left"/>
    </xf>
    <xf numFmtId="0" fontId="18" fillId="0" borderId="37" xfId="3" applyBorder="1" applyAlignment="1">
      <alignment horizontal="left"/>
    </xf>
    <xf numFmtId="165" fontId="19" fillId="21" borderId="0" xfId="3" applyNumberFormat="1" applyFont="1" applyFill="1" applyAlignment="1">
      <alignment horizontal="center"/>
    </xf>
    <xf numFmtId="165" fontId="18" fillId="0" borderId="0" xfId="3" applyNumberFormat="1"/>
    <xf numFmtId="0" fontId="0" fillId="0" borderId="10" xfId="0" applyBorder="1"/>
    <xf numFmtId="0" fontId="0" fillId="0" borderId="34" xfId="0" applyBorder="1"/>
    <xf numFmtId="0" fontId="0" fillId="12" borderId="26" xfId="0" applyFill="1" applyBorder="1"/>
    <xf numFmtId="0" fontId="0" fillId="12" borderId="0" xfId="0" applyFill="1" applyBorder="1"/>
    <xf numFmtId="0" fontId="0" fillId="12" borderId="27" xfId="0" applyFill="1" applyBorder="1"/>
    <xf numFmtId="0" fontId="0" fillId="12" borderId="28" xfId="0" applyFill="1" applyBorder="1"/>
    <xf numFmtId="0" fontId="0" fillId="12" borderId="29" xfId="0" applyFill="1" applyBorder="1"/>
    <xf numFmtId="0" fontId="0" fillId="12" borderId="30" xfId="0" applyFill="1" applyBorder="1"/>
    <xf numFmtId="0" fontId="0" fillId="12" borderId="0" xfId="0" applyFill="1"/>
    <xf numFmtId="0" fontId="18" fillId="0" borderId="10" xfId="3" applyBorder="1" applyAlignment="1">
      <alignment horizontal="left"/>
    </xf>
    <xf numFmtId="0" fontId="18" fillId="0" borderId="0" xfId="3"/>
    <xf numFmtId="0" fontId="18" fillId="0" borderId="0" xfId="3" applyAlignment="1">
      <alignment horizontal="left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2" fontId="10" fillId="0" borderId="6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8" fillId="16" borderId="0" xfId="0" applyFont="1" applyFill="1" applyAlignment="1">
      <alignment horizontal="center" vertical="center" wrapText="1"/>
    </xf>
    <xf numFmtId="0" fontId="10" fillId="22" borderId="0" xfId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6" fillId="12" borderId="15" xfId="0" applyFont="1" applyFill="1" applyBorder="1" applyAlignment="1">
      <alignment horizontal="left" vertical="center" wrapText="1"/>
    </xf>
    <xf numFmtId="0" fontId="16" fillId="12" borderId="16" xfId="0" applyFont="1" applyFill="1" applyBorder="1" applyAlignment="1">
      <alignment horizontal="left" vertical="center" wrapText="1"/>
    </xf>
    <xf numFmtId="0" fontId="16" fillId="12" borderId="18" xfId="0" applyFont="1" applyFill="1" applyBorder="1" applyAlignment="1">
      <alignment horizontal="left" vertical="center" wrapText="1"/>
    </xf>
    <xf numFmtId="0" fontId="16" fillId="12" borderId="0" xfId="0" applyFont="1" applyFill="1" applyAlignment="1">
      <alignment horizontal="left" vertical="center" wrapText="1"/>
    </xf>
    <xf numFmtId="0" fontId="5" fillId="12" borderId="19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7" fillId="17" borderId="23" xfId="0" applyFont="1" applyFill="1" applyBorder="1" applyAlignment="1">
      <alignment horizontal="center"/>
    </xf>
    <xf numFmtId="0" fontId="17" fillId="17" borderId="24" xfId="0" applyFont="1" applyFill="1" applyBorder="1" applyAlignment="1">
      <alignment horizontal="center"/>
    </xf>
    <xf numFmtId="0" fontId="17" fillId="17" borderId="25" xfId="0" applyFont="1" applyFill="1" applyBorder="1" applyAlignment="1">
      <alignment horizontal="center"/>
    </xf>
    <xf numFmtId="0" fontId="17" fillId="16" borderId="23" xfId="0" applyFont="1" applyFill="1" applyBorder="1" applyAlignment="1">
      <alignment horizontal="center"/>
    </xf>
    <xf numFmtId="0" fontId="17" fillId="16" borderId="24" xfId="0" applyFont="1" applyFill="1" applyBorder="1" applyAlignment="1">
      <alignment horizontal="center"/>
    </xf>
    <xf numFmtId="0" fontId="17" fillId="16" borderId="25" xfId="0" applyFont="1" applyFill="1" applyBorder="1" applyAlignment="1">
      <alignment horizontal="center"/>
    </xf>
    <xf numFmtId="0" fontId="0" fillId="16" borderId="24" xfId="0" applyFill="1" applyBorder="1" applyAlignment="1">
      <alignment horizontal="center"/>
    </xf>
    <xf numFmtId="0" fontId="0" fillId="16" borderId="25" xfId="0" applyFill="1" applyBorder="1" applyAlignment="1">
      <alignment horizontal="center"/>
    </xf>
    <xf numFmtId="0" fontId="17" fillId="12" borderId="23" xfId="0" applyFont="1" applyFill="1" applyBorder="1" applyAlignment="1">
      <alignment horizontal="center"/>
    </xf>
    <xf numFmtId="0" fontId="17" fillId="12" borderId="24" xfId="0" applyFont="1" applyFill="1" applyBorder="1" applyAlignment="1">
      <alignment horizontal="center"/>
    </xf>
    <xf numFmtId="0" fontId="17" fillId="12" borderId="25" xfId="0" applyFont="1" applyFill="1" applyBorder="1" applyAlignment="1">
      <alignment horizontal="center"/>
    </xf>
    <xf numFmtId="0" fontId="19" fillId="18" borderId="31" xfId="3" applyFont="1" applyFill="1" applyBorder="1" applyAlignment="1">
      <alignment horizontal="center"/>
    </xf>
    <xf numFmtId="0" fontId="19" fillId="18" borderId="32" xfId="3" applyFont="1" applyFill="1" applyBorder="1" applyAlignment="1">
      <alignment horizontal="center"/>
    </xf>
    <xf numFmtId="0" fontId="19" fillId="18" borderId="33" xfId="3" applyFont="1" applyFill="1" applyBorder="1" applyAlignment="1">
      <alignment horizontal="center"/>
    </xf>
    <xf numFmtId="0" fontId="21" fillId="0" borderId="32" xfId="3" applyFont="1" applyBorder="1"/>
    <xf numFmtId="0" fontId="21" fillId="0" borderId="33" xfId="3" applyFont="1" applyBorder="1"/>
    <xf numFmtId="0" fontId="18" fillId="0" borderId="10" xfId="3" applyBorder="1" applyAlignment="1">
      <alignment horizontal="left"/>
    </xf>
    <xf numFmtId="0" fontId="18" fillId="0" borderId="0" xfId="3"/>
    <xf numFmtId="0" fontId="18" fillId="0" borderId="0" xfId="3" applyAlignment="1">
      <alignment horizontal="left"/>
    </xf>
    <xf numFmtId="1" fontId="6" fillId="3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10" borderId="1" xfId="0" applyFill="1" applyBorder="1" applyAlignment="1">
      <alignment horizontal="center"/>
    </xf>
  </cellXfs>
  <cellStyles count="4">
    <cellStyle name="Collegamento ipertestuale 2" xfId="2" xr:uid="{A67FFB5A-9D22-470C-8AFF-EFD9589ECF0B}"/>
    <cellStyle name="Normale" xfId="0" builtinId="0"/>
    <cellStyle name="Normale 2" xfId="1" xr:uid="{C99D7797-D65F-4AEE-B83B-6318C13E6990}"/>
    <cellStyle name="Normale 3" xfId="3" xr:uid="{D09AC37B-DFDA-427D-B5C5-43DD8FA8297C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1510389</xdr:colOff>
      <xdr:row>30</xdr:row>
      <xdr:rowOff>52211</xdr:rowOff>
    </xdr:from>
    <xdr:to>
      <xdr:col>5</xdr:col>
      <xdr:colOff>435430</xdr:colOff>
      <xdr:row>39</xdr:row>
      <xdr:rowOff>54426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F62C6C3B-5E98-4FBE-AA57-A5AE3877BC3B}"/>
            </a:ext>
          </a:extLst>
        </xdr:cNvPr>
        <xdr:cNvGrpSpPr/>
      </xdr:nvGrpSpPr>
      <xdr:grpSpPr>
        <a:xfrm>
          <a:off x="1510389" y="7133368"/>
          <a:ext cx="12047770" cy="1765701"/>
          <a:chOff x="1510389" y="9141782"/>
          <a:chExt cx="9348112" cy="1765701"/>
        </a:xfrm>
      </xdr:grpSpPr>
      <xdr:grpSp>
        <xdr:nvGrpSpPr>
          <xdr:cNvPr id="3" name="Gruppo 2">
            <a:extLst>
              <a:ext uri="{FF2B5EF4-FFF2-40B4-BE49-F238E27FC236}">
                <a16:creationId xmlns:a16="http://schemas.microsoft.com/office/drawing/2014/main" id="{1A9BCF8F-ED6C-4064-8CBD-A9DA57621693}"/>
              </a:ext>
            </a:extLst>
          </xdr:cNvPr>
          <xdr:cNvGrpSpPr/>
        </xdr:nvGrpSpPr>
        <xdr:grpSpPr>
          <a:xfrm>
            <a:off x="1510389" y="9141782"/>
            <a:ext cx="9348112" cy="1765701"/>
            <a:chOff x="1510389" y="9141782"/>
            <a:chExt cx="9348112" cy="1765701"/>
          </a:xfrm>
        </xdr:grpSpPr>
        <xdr:sp macro="" textlink="">
          <xdr:nvSpPr>
            <xdr:cNvPr id="5" name="Rettangolo 4">
              <a:extLst>
                <a:ext uri="{FF2B5EF4-FFF2-40B4-BE49-F238E27FC236}">
                  <a16:creationId xmlns:a16="http://schemas.microsoft.com/office/drawing/2014/main" id="{4705C916-E774-436F-8606-EC7C5FCD3E77}"/>
                </a:ext>
              </a:extLst>
            </xdr:cNvPr>
            <xdr:cNvSpPr/>
          </xdr:nvSpPr>
          <xdr:spPr>
            <a:xfrm>
              <a:off x="4953000" y="9141782"/>
              <a:ext cx="2551070" cy="1765701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it-IT" sz="2800"/>
                <a:t>SYSTEM</a:t>
              </a:r>
            </a:p>
          </xdr:txBody>
        </xdr:sp>
        <xdr:cxnSp macro="">
          <xdr:nvCxnSpPr>
            <xdr:cNvPr id="6" name="Connettore 2 5">
              <a:extLst>
                <a:ext uri="{FF2B5EF4-FFF2-40B4-BE49-F238E27FC236}">
                  <a16:creationId xmlns:a16="http://schemas.microsoft.com/office/drawing/2014/main" id="{21DBACDD-CD5D-4F8D-A0BC-35ECD37B490F}"/>
                </a:ext>
              </a:extLst>
            </xdr:cNvPr>
            <xdr:cNvCxnSpPr/>
          </xdr:nvCxnSpPr>
          <xdr:spPr>
            <a:xfrm>
              <a:off x="7557403" y="9367158"/>
              <a:ext cx="3301098" cy="0"/>
            </a:xfrm>
            <a:prstGeom prst="straightConnector1">
              <a:avLst/>
            </a:prstGeom>
            <a:ln w="76200">
              <a:solidFill>
                <a:schemeClr val="accent1"/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Connettore 2 7">
              <a:extLst>
                <a:ext uri="{FF2B5EF4-FFF2-40B4-BE49-F238E27FC236}">
                  <a16:creationId xmlns:a16="http://schemas.microsoft.com/office/drawing/2014/main" id="{7DB1AB60-7EB6-434E-BBFB-9BAAEDD93A96}"/>
                </a:ext>
              </a:extLst>
            </xdr:cNvPr>
            <xdr:cNvCxnSpPr/>
          </xdr:nvCxnSpPr>
          <xdr:spPr>
            <a:xfrm>
              <a:off x="7546517" y="10232572"/>
              <a:ext cx="3301098" cy="0"/>
            </a:xfrm>
            <a:prstGeom prst="straightConnector1">
              <a:avLst/>
            </a:prstGeom>
            <a:ln w="76200">
              <a:solidFill>
                <a:schemeClr val="accent4">
                  <a:lumMod val="60000"/>
                  <a:lumOff val="40000"/>
                </a:schemeClr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Connettore 2 8">
              <a:extLst>
                <a:ext uri="{FF2B5EF4-FFF2-40B4-BE49-F238E27FC236}">
                  <a16:creationId xmlns:a16="http://schemas.microsoft.com/office/drawing/2014/main" id="{55ED11D1-9E6E-4323-85FA-43F08E9079B6}"/>
                </a:ext>
              </a:extLst>
            </xdr:cNvPr>
            <xdr:cNvCxnSpPr/>
          </xdr:nvCxnSpPr>
          <xdr:spPr>
            <a:xfrm>
              <a:off x="1510389" y="10238015"/>
              <a:ext cx="3333755" cy="0"/>
            </a:xfrm>
            <a:prstGeom prst="straightConnector1">
              <a:avLst/>
            </a:prstGeom>
            <a:ln w="76200">
              <a:solidFill>
                <a:schemeClr val="accent4">
                  <a:lumMod val="60000"/>
                  <a:lumOff val="40000"/>
                </a:schemeClr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" name="Connettore 2 3">
            <a:extLst>
              <a:ext uri="{FF2B5EF4-FFF2-40B4-BE49-F238E27FC236}">
                <a16:creationId xmlns:a16="http://schemas.microsoft.com/office/drawing/2014/main" id="{CDC5522A-1F87-4768-8BCB-E005E0CAD4D6}"/>
              </a:ext>
            </a:extLst>
          </xdr:cNvPr>
          <xdr:cNvCxnSpPr/>
        </xdr:nvCxnSpPr>
        <xdr:spPr>
          <a:xfrm>
            <a:off x="7524746" y="10720211"/>
            <a:ext cx="3301098" cy="0"/>
          </a:xfrm>
          <a:prstGeom prst="straightConnector1">
            <a:avLst/>
          </a:prstGeom>
          <a:ln w="76200">
            <a:solidFill>
              <a:srgbClr val="C00000"/>
            </a:solidFill>
            <a:headEnd type="none" w="med" len="med"/>
            <a:tailEnd type="triangle" w="med" len="med"/>
          </a:ln>
        </xdr:spPr>
        <xdr:style>
          <a:lnRef idx="3">
            <a:schemeClr val="accent1"/>
          </a:lnRef>
          <a:fillRef idx="0">
            <a:schemeClr val="accent1"/>
          </a:fillRef>
          <a:effectRef idx="2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1487793</xdr:colOff>
      <xdr:row>33</xdr:row>
      <xdr:rowOff>79425</xdr:rowOff>
    </xdr:from>
    <xdr:to>
      <xdr:col>2</xdr:col>
      <xdr:colOff>693002</xdr:colOff>
      <xdr:row>33</xdr:row>
      <xdr:rowOff>79425</xdr:rowOff>
    </xdr:to>
    <xdr:cxnSp macro="">
      <xdr:nvCxnSpPr>
        <xdr:cNvPr id="10" name="Connettore 2 9">
          <a:extLst>
            <a:ext uri="{FF2B5EF4-FFF2-40B4-BE49-F238E27FC236}">
              <a16:creationId xmlns:a16="http://schemas.microsoft.com/office/drawing/2014/main" id="{89DD7E22-4FE1-49C1-B73A-E9F5AAD89151}"/>
            </a:ext>
          </a:extLst>
        </xdr:cNvPr>
        <xdr:cNvCxnSpPr/>
      </xdr:nvCxnSpPr>
      <xdr:spPr>
        <a:xfrm>
          <a:off x="1487793" y="7748411"/>
          <a:ext cx="4337823" cy="0"/>
        </a:xfrm>
        <a:prstGeom prst="straightConnector1">
          <a:avLst/>
        </a:prstGeom>
        <a:ln w="76200">
          <a:solidFill>
            <a:schemeClr val="accent1"/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4233</xdr:colOff>
      <xdr:row>9</xdr:row>
      <xdr:rowOff>177801</xdr:rowOff>
    </xdr:from>
    <xdr:to>
      <xdr:col>5</xdr:col>
      <xdr:colOff>630766</xdr:colOff>
      <xdr:row>10</xdr:row>
      <xdr:rowOff>4233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C6914AAC-826D-4DE3-8589-59AFBC85EE34}"/>
            </a:ext>
          </a:extLst>
        </xdr:cNvPr>
        <xdr:cNvCxnSpPr/>
      </xdr:nvCxnSpPr>
      <xdr:spPr>
        <a:xfrm>
          <a:off x="10752666" y="1883834"/>
          <a:ext cx="1265767" cy="8466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4233</xdr:colOff>
      <xdr:row>9</xdr:row>
      <xdr:rowOff>173567</xdr:rowOff>
    </xdr:from>
    <xdr:to>
      <xdr:col>11</xdr:col>
      <xdr:colOff>0</xdr:colOff>
      <xdr:row>9</xdr:row>
      <xdr:rowOff>177800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F76F94D0-8E0C-4BEE-94E0-9EE630376593}"/>
            </a:ext>
          </a:extLst>
        </xdr:cNvPr>
        <xdr:cNvCxnSpPr/>
      </xdr:nvCxnSpPr>
      <xdr:spPr>
        <a:xfrm flipV="1">
          <a:off x="13948833" y="1879600"/>
          <a:ext cx="1274234" cy="4233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10</xdr:row>
      <xdr:rowOff>0</xdr:rowOff>
    </xdr:from>
    <xdr:to>
      <xdr:col>15</xdr:col>
      <xdr:colOff>626534</xdr:colOff>
      <xdr:row>10</xdr:row>
      <xdr:rowOff>8466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8C54212E-4484-468C-9877-FEFD4EAFDB57}"/>
            </a:ext>
          </a:extLst>
        </xdr:cNvPr>
        <xdr:cNvCxnSpPr/>
      </xdr:nvCxnSpPr>
      <xdr:spPr>
        <a:xfrm>
          <a:off x="17140767" y="1888067"/>
          <a:ext cx="1265767" cy="8466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637CF-3D74-45C2-BE38-8CCACCAB19E7}">
  <dimension ref="A2:I89"/>
  <sheetViews>
    <sheetView tabSelected="1" topLeftCell="A3" zoomScale="70" zoomScaleNormal="70" workbookViewId="0">
      <selection activeCell="D71" sqref="D71"/>
    </sheetView>
  </sheetViews>
  <sheetFormatPr defaultColWidth="8.89453125" defaultRowHeight="15.6" x14ac:dyDescent="0.55000000000000004"/>
  <cols>
    <col min="1" max="1" width="43.9453125" style="8" customWidth="1"/>
    <col min="2" max="2" width="26.89453125" style="9" customWidth="1"/>
    <col min="3" max="3" width="60.68359375" style="10" customWidth="1"/>
    <col min="4" max="4" width="25.83984375" style="9" customWidth="1"/>
    <col min="5" max="5" width="23.83984375" style="16" customWidth="1"/>
    <col min="6" max="6" width="20.7890625" style="16" customWidth="1"/>
    <col min="7" max="7" width="18.26171875" style="8" customWidth="1"/>
    <col min="8" max="16384" width="8.89453125" style="2"/>
  </cols>
  <sheetData>
    <row r="2" spans="1:7" s="1" customFormat="1" ht="18.3" x14ac:dyDescent="0.7">
      <c r="A2" s="17" t="s">
        <v>0</v>
      </c>
      <c r="B2" s="17"/>
      <c r="C2" s="18"/>
      <c r="D2" s="28"/>
      <c r="E2" s="19"/>
      <c r="F2" s="19"/>
      <c r="G2" s="17"/>
    </row>
    <row r="3" spans="1:7" customFormat="1" x14ac:dyDescent="0.6">
      <c r="A3" s="20"/>
      <c r="B3" s="20"/>
      <c r="C3" s="21"/>
      <c r="D3" s="23"/>
      <c r="E3" s="34"/>
      <c r="F3" s="34"/>
      <c r="G3" s="20"/>
    </row>
    <row r="4" spans="1:7" s="58" customFormat="1" x14ac:dyDescent="0.6">
      <c r="A4" s="54" t="s">
        <v>13</v>
      </c>
      <c r="B4" s="55"/>
      <c r="C4" s="56"/>
      <c r="D4" s="57"/>
      <c r="E4" s="55"/>
      <c r="F4" s="69"/>
      <c r="G4" s="55"/>
    </row>
    <row r="5" spans="1:7" customFormat="1" x14ac:dyDescent="0.6">
      <c r="A5" s="20"/>
      <c r="B5" s="20"/>
      <c r="C5" s="21"/>
      <c r="D5" s="23"/>
      <c r="E5" s="34"/>
      <c r="F5" s="34"/>
      <c r="G5" s="20"/>
    </row>
    <row r="6" spans="1:7" s="4" customFormat="1" x14ac:dyDescent="0.55000000000000004">
      <c r="A6" s="22" t="s">
        <v>54</v>
      </c>
      <c r="B6" s="193" t="s">
        <v>4</v>
      </c>
      <c r="C6" s="194"/>
      <c r="D6" s="5"/>
      <c r="E6" s="5" t="s">
        <v>142</v>
      </c>
      <c r="F6" s="5"/>
      <c r="G6" s="24"/>
    </row>
    <row r="7" spans="1:7" s="3" customFormat="1" ht="15.6" customHeight="1" x14ac:dyDescent="0.6">
      <c r="A7" s="91" t="s">
        <v>63</v>
      </c>
      <c r="B7" s="195" t="s">
        <v>64</v>
      </c>
      <c r="C7" s="196"/>
      <c r="D7" s="5"/>
      <c r="E7" s="182"/>
      <c r="F7" s="188" t="s">
        <v>143</v>
      </c>
      <c r="G7" s="188"/>
    </row>
    <row r="8" spans="1:7" s="3" customFormat="1" ht="15.6" customHeight="1" x14ac:dyDescent="0.6">
      <c r="A8" s="91" t="s">
        <v>65</v>
      </c>
      <c r="B8" s="195" t="s">
        <v>66</v>
      </c>
      <c r="C8" s="196"/>
      <c r="D8" s="5"/>
      <c r="E8" s="183"/>
      <c r="F8" s="188" t="s">
        <v>144</v>
      </c>
      <c r="G8" s="188"/>
    </row>
    <row r="9" spans="1:7" s="3" customFormat="1" x14ac:dyDescent="0.55000000000000004">
      <c r="A9" s="63"/>
      <c r="B9" s="64"/>
      <c r="C9" s="65"/>
      <c r="D9" s="26"/>
      <c r="E9" s="35"/>
      <c r="F9" s="35"/>
      <c r="G9" s="6"/>
    </row>
    <row r="10" spans="1:7" s="3" customFormat="1" x14ac:dyDescent="0.55000000000000004">
      <c r="A10" s="63"/>
      <c r="B10" s="64"/>
      <c r="C10" s="65"/>
      <c r="D10" s="26"/>
      <c r="E10" s="35"/>
      <c r="F10" s="35"/>
      <c r="G10" s="6"/>
    </row>
    <row r="11" spans="1:7" ht="15.6" customHeight="1" x14ac:dyDescent="0.55000000000000004">
      <c r="A11" s="190" t="s">
        <v>64</v>
      </c>
      <c r="B11" s="191"/>
      <c r="C11" s="191"/>
      <c r="D11" s="191"/>
      <c r="E11" s="191"/>
      <c r="F11" s="192"/>
      <c r="G11" s="2"/>
    </row>
    <row r="12" spans="1:7" ht="46.8" x14ac:dyDescent="0.55000000000000004">
      <c r="A12" s="11" t="s">
        <v>19</v>
      </c>
      <c r="B12" s="11" t="s">
        <v>20</v>
      </c>
      <c r="C12" s="11" t="s">
        <v>52</v>
      </c>
      <c r="D12" s="171" t="s">
        <v>55</v>
      </c>
      <c r="E12" s="172" t="s">
        <v>53</v>
      </c>
      <c r="F12" s="172" t="s">
        <v>1</v>
      </c>
      <c r="G12" s="2"/>
    </row>
    <row r="13" spans="1:7" x14ac:dyDescent="0.55000000000000004">
      <c r="A13" s="42" t="s">
        <v>58</v>
      </c>
      <c r="B13" s="59"/>
      <c r="C13" s="59"/>
      <c r="D13" s="59"/>
      <c r="E13" s="59"/>
      <c r="F13" s="59"/>
      <c r="G13" s="2"/>
    </row>
    <row r="14" spans="1:7" ht="46.8" x14ac:dyDescent="0.55000000000000004">
      <c r="A14" s="187" t="s">
        <v>78</v>
      </c>
      <c r="B14" s="11" t="s">
        <v>73</v>
      </c>
      <c r="C14" s="11" t="s">
        <v>2</v>
      </c>
      <c r="D14" s="176">
        <v>286.2</v>
      </c>
      <c r="E14" s="74"/>
      <c r="F14" s="74"/>
      <c r="G14" s="2"/>
    </row>
    <row r="15" spans="1:7" ht="31.2" x14ac:dyDescent="0.55000000000000004">
      <c r="A15" s="187" t="s">
        <v>70</v>
      </c>
      <c r="B15" s="89" t="s">
        <v>68</v>
      </c>
      <c r="C15" s="89" t="s">
        <v>79</v>
      </c>
      <c r="D15" s="173">
        <v>15</v>
      </c>
      <c r="E15" s="12"/>
      <c r="F15" s="12"/>
      <c r="G15" s="2"/>
    </row>
    <row r="16" spans="1:7" x14ac:dyDescent="0.55000000000000004">
      <c r="A16" s="187" t="s">
        <v>76</v>
      </c>
      <c r="B16" s="89" t="s">
        <v>2</v>
      </c>
      <c r="C16" s="89" t="s">
        <v>2</v>
      </c>
      <c r="D16" s="173">
        <v>1.1000000000000001</v>
      </c>
      <c r="E16" s="12"/>
      <c r="F16" s="12"/>
      <c r="G16" s="2"/>
    </row>
    <row r="17" spans="1:7" x14ac:dyDescent="0.55000000000000004">
      <c r="A17" s="42" t="s">
        <v>69</v>
      </c>
      <c r="B17" s="59"/>
      <c r="C17" s="59"/>
      <c r="D17" s="59"/>
      <c r="E17" s="59"/>
      <c r="F17" s="59"/>
      <c r="G17" s="2"/>
    </row>
    <row r="18" spans="1:7" x14ac:dyDescent="0.55000000000000004">
      <c r="A18" s="84" t="s">
        <v>71</v>
      </c>
      <c r="B18" s="11" t="s">
        <v>67</v>
      </c>
      <c r="C18" s="11" t="s">
        <v>2</v>
      </c>
      <c r="D18" s="173">
        <f>D14*D15/100</f>
        <v>42.93</v>
      </c>
      <c r="E18" s="12"/>
      <c r="F18" s="12"/>
      <c r="G18" s="2"/>
    </row>
    <row r="19" spans="1:7" x14ac:dyDescent="0.55000000000000004">
      <c r="A19" s="85" t="s">
        <v>72</v>
      </c>
      <c r="B19" s="89" t="s">
        <v>67</v>
      </c>
      <c r="C19" s="12" t="s">
        <v>2</v>
      </c>
      <c r="D19" s="174">
        <f>D14-D18</f>
        <v>243.26999999999998</v>
      </c>
      <c r="E19" s="12"/>
      <c r="F19" s="12"/>
      <c r="G19" s="2"/>
    </row>
    <row r="20" spans="1:7" x14ac:dyDescent="0.55000000000000004">
      <c r="A20" s="85" t="s">
        <v>74</v>
      </c>
      <c r="B20" s="12" t="s">
        <v>57</v>
      </c>
      <c r="C20" s="12" t="s">
        <v>2</v>
      </c>
      <c r="D20" s="174">
        <v>60</v>
      </c>
      <c r="E20" s="12"/>
      <c r="F20" s="12"/>
      <c r="G20" s="2"/>
    </row>
    <row r="21" spans="1:7" x14ac:dyDescent="0.55000000000000004">
      <c r="A21" s="61" t="s">
        <v>75</v>
      </c>
      <c r="B21" s="12" t="s">
        <v>17</v>
      </c>
      <c r="C21" s="12" t="s">
        <v>2</v>
      </c>
      <c r="D21" s="178">
        <f>D20*(1/(D19))*1000</f>
        <v>246.63953631767177</v>
      </c>
      <c r="E21" s="12"/>
      <c r="F21" s="12"/>
      <c r="G21" s="2"/>
    </row>
    <row r="22" spans="1:7" x14ac:dyDescent="0.55000000000000004">
      <c r="A22" s="61" t="s">
        <v>77</v>
      </c>
      <c r="B22" s="12" t="s">
        <v>17</v>
      </c>
      <c r="C22" s="12" t="s">
        <v>2</v>
      </c>
      <c r="D22" s="178">
        <f>D21*D16</f>
        <v>271.30348994943898</v>
      </c>
      <c r="E22" s="12"/>
      <c r="F22" s="12"/>
      <c r="G22" s="2"/>
    </row>
    <row r="23" spans="1:7" x14ac:dyDescent="0.55000000000000004">
      <c r="A23" s="85" t="s">
        <v>80</v>
      </c>
      <c r="B23" s="12" t="s">
        <v>3</v>
      </c>
      <c r="C23" s="12" t="s">
        <v>2</v>
      </c>
      <c r="D23" s="178">
        <f>D20/2</f>
        <v>30</v>
      </c>
      <c r="E23" s="12"/>
      <c r="F23" s="12"/>
      <c r="G23" s="2"/>
    </row>
    <row r="24" spans="1:7" s="15" customFormat="1" x14ac:dyDescent="0.55000000000000004">
      <c r="A24" s="85" t="s">
        <v>81</v>
      </c>
      <c r="B24" s="86" t="s">
        <v>62</v>
      </c>
      <c r="C24" s="86" t="s">
        <v>85</v>
      </c>
      <c r="D24" s="174">
        <v>5</v>
      </c>
      <c r="E24" s="12"/>
      <c r="F24" s="12"/>
    </row>
    <row r="25" spans="1:7" s="15" customFormat="1" x14ac:dyDescent="0.55000000000000004">
      <c r="A25" s="85" t="s">
        <v>82</v>
      </c>
      <c r="B25" s="12" t="s">
        <v>62</v>
      </c>
      <c r="C25" s="38" t="s">
        <v>2</v>
      </c>
      <c r="D25" s="177">
        <v>1.5278874536821951</v>
      </c>
      <c r="E25" s="67"/>
      <c r="F25" s="68"/>
    </row>
    <row r="26" spans="1:7" ht="15.9" thickBot="1" x14ac:dyDescent="0.6">
      <c r="A26" s="13"/>
      <c r="B26" s="14"/>
      <c r="C26" s="14"/>
      <c r="D26" s="70"/>
      <c r="E26" s="70"/>
      <c r="F26" s="66"/>
      <c r="G26" s="2"/>
    </row>
    <row r="27" spans="1:7" s="99" customFormat="1" ht="15.6" customHeight="1" x14ac:dyDescent="0.55000000000000004">
      <c r="A27" s="205" t="s">
        <v>92</v>
      </c>
      <c r="B27" s="206"/>
      <c r="C27" s="97"/>
      <c r="D27" s="97"/>
      <c r="E27" s="97"/>
      <c r="F27" s="97"/>
      <c r="G27" s="98"/>
    </row>
    <row r="28" spans="1:7" s="99" customFormat="1" x14ac:dyDescent="0.55000000000000004">
      <c r="A28" s="207"/>
      <c r="B28" s="208"/>
      <c r="C28" s="100"/>
      <c r="D28" s="100"/>
      <c r="E28" s="100"/>
      <c r="F28" s="100"/>
      <c r="G28" s="101"/>
    </row>
    <row r="29" spans="1:7" s="99" customFormat="1" ht="28.2" customHeight="1" x14ac:dyDescent="0.55000000000000004">
      <c r="A29" s="102"/>
      <c r="B29" s="103" t="s">
        <v>93</v>
      </c>
      <c r="C29" s="100"/>
      <c r="D29" s="104" t="s">
        <v>94</v>
      </c>
      <c r="E29" s="100"/>
      <c r="F29" s="100"/>
      <c r="G29" s="209" t="s">
        <v>95</v>
      </c>
    </row>
    <row r="30" spans="1:7" s="99" customFormat="1" x14ac:dyDescent="0.55000000000000004">
      <c r="A30" s="105"/>
      <c r="B30" s="100"/>
      <c r="C30" s="100"/>
      <c r="E30" s="100"/>
      <c r="F30" s="100"/>
      <c r="G30" s="209"/>
    </row>
    <row r="31" spans="1:7" s="99" customFormat="1" x14ac:dyDescent="0.55000000000000004">
      <c r="A31" s="106"/>
      <c r="B31" s="106"/>
      <c r="C31" s="100"/>
      <c r="D31" s="106" t="s">
        <v>96</v>
      </c>
      <c r="E31" s="107">
        <f>F80</f>
        <v>0</v>
      </c>
      <c r="F31" s="100"/>
      <c r="G31" s="209" t="s">
        <v>97</v>
      </c>
    </row>
    <row r="32" spans="1:7" s="99" customFormat="1" x14ac:dyDescent="0.55000000000000004">
      <c r="A32" s="105"/>
      <c r="B32" s="100"/>
      <c r="C32" s="100"/>
      <c r="D32" s="100"/>
      <c r="E32" s="100"/>
      <c r="F32" s="100"/>
      <c r="G32" s="209"/>
    </row>
    <row r="33" spans="1:7" s="99" customFormat="1" x14ac:dyDescent="0.55000000000000004">
      <c r="A33" s="106" t="s">
        <v>98</v>
      </c>
      <c r="B33" s="107">
        <f>D63</f>
        <v>0</v>
      </c>
      <c r="C33" s="100"/>
      <c r="D33" s="106"/>
      <c r="E33" s="106"/>
      <c r="F33" s="100"/>
      <c r="G33" s="101"/>
    </row>
    <row r="34" spans="1:7" s="99" customFormat="1" x14ac:dyDescent="0.55000000000000004">
      <c r="C34" s="100"/>
      <c r="D34" s="100"/>
      <c r="E34" s="100"/>
      <c r="G34" s="101"/>
    </row>
    <row r="35" spans="1:7" s="99" customFormat="1" x14ac:dyDescent="0.55000000000000004">
      <c r="A35" s="106" t="s">
        <v>99</v>
      </c>
      <c r="B35" s="108">
        <f>F76</f>
        <v>0</v>
      </c>
      <c r="C35" s="100"/>
      <c r="D35" s="106" t="s">
        <v>100</v>
      </c>
      <c r="E35" s="109"/>
      <c r="F35" s="100" t="s">
        <v>101</v>
      </c>
      <c r="G35" s="101"/>
    </row>
    <row r="36" spans="1:7" s="99" customFormat="1" x14ac:dyDescent="0.55000000000000004">
      <c r="A36" s="105"/>
      <c r="B36" s="100"/>
      <c r="C36" s="100"/>
      <c r="D36" s="100"/>
      <c r="E36" s="100"/>
      <c r="F36" s="100"/>
      <c r="G36" s="101"/>
    </row>
    <row r="37" spans="1:7" s="99" customFormat="1" x14ac:dyDescent="0.55000000000000004">
      <c r="A37" s="105"/>
      <c r="B37" s="100"/>
      <c r="C37" s="100"/>
      <c r="D37" s="100"/>
      <c r="E37" s="100"/>
      <c r="F37" s="100"/>
      <c r="G37" s="101"/>
    </row>
    <row r="38" spans="1:7" s="99" customFormat="1" x14ac:dyDescent="0.55000000000000004">
      <c r="A38" s="105"/>
      <c r="B38" s="100"/>
      <c r="C38" s="100"/>
      <c r="D38" s="106" t="s">
        <v>153</v>
      </c>
      <c r="E38" s="110"/>
      <c r="F38" s="100"/>
      <c r="G38" s="101"/>
    </row>
    <row r="39" spans="1:7" s="99" customFormat="1" x14ac:dyDescent="0.55000000000000004">
      <c r="A39" s="105"/>
      <c r="B39" s="100"/>
      <c r="C39" s="100"/>
      <c r="D39" s="100"/>
      <c r="E39" s="100"/>
      <c r="F39" s="100"/>
      <c r="G39" s="101"/>
    </row>
    <row r="40" spans="1:7" s="99" customFormat="1" ht="15.9" thickBot="1" x14ac:dyDescent="0.6">
      <c r="A40" s="111"/>
      <c r="B40" s="112"/>
      <c r="C40" s="112"/>
      <c r="D40" s="112"/>
      <c r="E40" s="112"/>
      <c r="F40" s="112"/>
      <c r="G40" s="113"/>
    </row>
    <row r="41" spans="1:7" s="3" customFormat="1" x14ac:dyDescent="0.55000000000000004">
      <c r="A41" s="6"/>
      <c r="B41" s="6"/>
      <c r="C41" s="7"/>
      <c r="D41" s="5"/>
      <c r="E41" s="35"/>
      <c r="F41" s="35"/>
      <c r="G41" s="6"/>
    </row>
    <row r="42" spans="1:7" s="3" customFormat="1" ht="15.6" customHeight="1" x14ac:dyDescent="0.55000000000000004">
      <c r="A42" s="212" t="s">
        <v>5</v>
      </c>
      <c r="B42" s="212"/>
      <c r="C42" s="212"/>
      <c r="D42" s="212"/>
      <c r="E42" s="212"/>
      <c r="F42" s="212"/>
      <c r="G42" s="212"/>
    </row>
    <row r="43" spans="1:7" s="3" customFormat="1" x14ac:dyDescent="0.55000000000000004">
      <c r="A43" s="204" t="s">
        <v>24</v>
      </c>
      <c r="B43" s="204"/>
      <c r="C43" s="204"/>
      <c r="D43" s="204"/>
      <c r="E43" s="204"/>
      <c r="F43" s="204"/>
      <c r="G43" s="204"/>
    </row>
    <row r="44" spans="1:7" s="3" customFormat="1" x14ac:dyDescent="0.55000000000000004">
      <c r="A44" s="75" t="s">
        <v>22</v>
      </c>
      <c r="B44" s="75" t="s">
        <v>21</v>
      </c>
      <c r="C44" s="76" t="s">
        <v>23</v>
      </c>
      <c r="D44" s="77" t="s">
        <v>26</v>
      </c>
      <c r="E44" s="189" t="s">
        <v>1</v>
      </c>
      <c r="F44" s="189"/>
      <c r="G44" s="189"/>
    </row>
    <row r="45" spans="1:7" s="3" customFormat="1" x14ac:dyDescent="0.55000000000000004">
      <c r="A45" s="197" t="s">
        <v>47</v>
      </c>
      <c r="B45" s="210" t="s">
        <v>17</v>
      </c>
      <c r="C45" s="90" t="s">
        <v>83</v>
      </c>
      <c r="D45" s="82"/>
      <c r="E45" s="189"/>
      <c r="F45" s="189"/>
      <c r="G45" s="189"/>
    </row>
    <row r="46" spans="1:7" s="3" customFormat="1" x14ac:dyDescent="0.55000000000000004">
      <c r="A46" s="197"/>
      <c r="B46" s="211"/>
      <c r="C46" s="41" t="s">
        <v>145</v>
      </c>
      <c r="D46" s="82"/>
      <c r="E46" s="189"/>
      <c r="F46" s="189"/>
      <c r="G46" s="189"/>
    </row>
    <row r="47" spans="1:7" s="3" customFormat="1" x14ac:dyDescent="0.55000000000000004">
      <c r="A47" s="197"/>
      <c r="B47" s="211"/>
      <c r="C47" s="41" t="s">
        <v>152</v>
      </c>
      <c r="D47" s="36"/>
      <c r="E47" s="189"/>
      <c r="F47" s="189"/>
      <c r="G47" s="189"/>
    </row>
    <row r="48" spans="1:7" s="3" customFormat="1" x14ac:dyDescent="0.55000000000000004">
      <c r="A48" s="197"/>
      <c r="B48" s="211"/>
      <c r="C48" s="90" t="s">
        <v>147</v>
      </c>
      <c r="D48" s="36"/>
      <c r="E48" s="189"/>
      <c r="F48" s="189"/>
      <c r="G48" s="189"/>
    </row>
    <row r="49" spans="1:9" s="3" customFormat="1" x14ac:dyDescent="0.55000000000000004">
      <c r="A49" s="25" t="s">
        <v>46</v>
      </c>
      <c r="B49" s="29" t="s">
        <v>17</v>
      </c>
      <c r="C49" s="39" t="s">
        <v>18</v>
      </c>
      <c r="D49" s="53">
        <f>SUM(D45:D48)</f>
        <v>0</v>
      </c>
      <c r="E49" s="234"/>
      <c r="F49" s="234"/>
      <c r="G49" s="234"/>
    </row>
    <row r="50" spans="1:9" s="3" customFormat="1" x14ac:dyDescent="0.55000000000000004">
      <c r="A50" s="42" t="s">
        <v>45</v>
      </c>
      <c r="B50" s="43" t="s">
        <v>48</v>
      </c>
      <c r="C50" s="48" t="s">
        <v>59</v>
      </c>
      <c r="D50" s="52">
        <v>5.609144462743604</v>
      </c>
      <c r="E50" s="235" t="s">
        <v>154</v>
      </c>
      <c r="F50" s="235"/>
      <c r="G50" s="235"/>
    </row>
    <row r="51" spans="1:9" s="3" customFormat="1" x14ac:dyDescent="0.55000000000000004">
      <c r="A51" s="204" t="s">
        <v>27</v>
      </c>
      <c r="B51" s="204"/>
      <c r="C51" s="204"/>
      <c r="D51" s="204"/>
      <c r="E51" s="204"/>
      <c r="F51" s="204"/>
      <c r="G51" s="204"/>
    </row>
    <row r="52" spans="1:9" s="3" customFormat="1" x14ac:dyDescent="0.55000000000000004">
      <c r="A52" s="175" t="s">
        <v>22</v>
      </c>
      <c r="B52" s="175" t="s">
        <v>21</v>
      </c>
      <c r="C52" s="184" t="s">
        <v>23</v>
      </c>
      <c r="D52" s="50" t="s">
        <v>26</v>
      </c>
      <c r="E52" s="189" t="s">
        <v>1</v>
      </c>
      <c r="F52" s="189"/>
      <c r="G52" s="189"/>
    </row>
    <row r="53" spans="1:9" s="3" customFormat="1" x14ac:dyDescent="0.55000000000000004">
      <c r="A53" s="71" t="s">
        <v>28</v>
      </c>
      <c r="B53" s="72" t="s">
        <v>57</v>
      </c>
      <c r="C53" s="73" t="s">
        <v>61</v>
      </c>
      <c r="D53" s="78"/>
      <c r="E53" s="236"/>
      <c r="F53" s="236"/>
      <c r="G53" s="179"/>
    </row>
    <row r="54" spans="1:9" s="3" customFormat="1" x14ac:dyDescent="0.55000000000000004">
      <c r="A54" s="198" t="s">
        <v>86</v>
      </c>
      <c r="B54" s="201" t="s">
        <v>31</v>
      </c>
      <c r="C54" s="51" t="s">
        <v>49</v>
      </c>
      <c r="D54" s="49" t="s">
        <v>51</v>
      </c>
      <c r="E54" s="50" t="s">
        <v>50</v>
      </c>
      <c r="F54" s="50" t="s">
        <v>31</v>
      </c>
      <c r="G54" s="186" t="s">
        <v>1</v>
      </c>
    </row>
    <row r="55" spans="1:9" s="3" customFormat="1" x14ac:dyDescent="0.55000000000000004">
      <c r="A55" s="199"/>
      <c r="B55" s="202"/>
      <c r="C55" s="41" t="s">
        <v>84</v>
      </c>
      <c r="D55" s="27"/>
      <c r="E55" s="36"/>
      <c r="F55" s="36">
        <f>E55*D55</f>
        <v>0</v>
      </c>
      <c r="G55" s="179"/>
    </row>
    <row r="56" spans="1:9" s="3" customFormat="1" x14ac:dyDescent="0.55000000000000004">
      <c r="A56" s="199"/>
      <c r="B56" s="202"/>
      <c r="C56" s="41" t="s">
        <v>148</v>
      </c>
      <c r="D56" s="27"/>
      <c r="E56" s="36"/>
      <c r="F56" s="36">
        <f t="shared" ref="F56" si="0">E56*D56</f>
        <v>0</v>
      </c>
      <c r="G56" s="179"/>
    </row>
    <row r="57" spans="1:9" s="3" customFormat="1" x14ac:dyDescent="0.55000000000000004">
      <c r="A57" s="200"/>
      <c r="B57" s="203"/>
      <c r="C57" s="39" t="s">
        <v>32</v>
      </c>
      <c r="D57" s="40"/>
      <c r="E57" s="30"/>
      <c r="F57" s="53">
        <f>SUM(F55:F56)</f>
        <v>0</v>
      </c>
      <c r="G57" s="53"/>
    </row>
    <row r="58" spans="1:9" s="3" customFormat="1" x14ac:dyDescent="0.55000000000000004">
      <c r="A58" s="42" t="s">
        <v>29</v>
      </c>
      <c r="B58" s="43" t="s">
        <v>30</v>
      </c>
      <c r="C58" s="44" t="s">
        <v>60</v>
      </c>
      <c r="D58" s="45" t="s">
        <v>2</v>
      </c>
      <c r="E58" s="46" t="s">
        <v>2</v>
      </c>
      <c r="F58" s="52" t="e">
        <f>F57/D53</f>
        <v>#DIV/0!</v>
      </c>
      <c r="G58" s="181"/>
    </row>
    <row r="59" spans="1:9" s="3" customFormat="1" x14ac:dyDescent="0.55000000000000004">
      <c r="A59" s="32" t="s">
        <v>6</v>
      </c>
      <c r="B59" s="29" t="s">
        <v>14</v>
      </c>
      <c r="C59" s="33" t="s">
        <v>7</v>
      </c>
      <c r="D59" s="27" t="s">
        <v>8</v>
      </c>
      <c r="E59" s="36" t="s">
        <v>8</v>
      </c>
      <c r="F59" s="36" t="s">
        <v>8</v>
      </c>
      <c r="G59" s="179"/>
    </row>
    <row r="60" spans="1:9" s="3" customFormat="1" x14ac:dyDescent="0.55000000000000004">
      <c r="A60" s="204" t="s">
        <v>34</v>
      </c>
      <c r="B60" s="204"/>
      <c r="C60" s="204"/>
      <c r="D60" s="204"/>
      <c r="E60" s="204"/>
      <c r="F60" s="204"/>
      <c r="G60" s="204"/>
      <c r="I60" s="60"/>
    </row>
    <row r="61" spans="1:9" s="3" customFormat="1" x14ac:dyDescent="0.55000000000000004">
      <c r="A61" s="175" t="s">
        <v>22</v>
      </c>
      <c r="B61" s="175" t="s">
        <v>21</v>
      </c>
      <c r="C61" s="184" t="s">
        <v>23</v>
      </c>
      <c r="D61" s="50" t="s">
        <v>26</v>
      </c>
      <c r="E61" s="189" t="s">
        <v>1</v>
      </c>
      <c r="F61" s="189"/>
      <c r="G61" s="189"/>
    </row>
    <row r="62" spans="1:9" s="3" customFormat="1" ht="15.6" customHeight="1" x14ac:dyDescent="0.55000000000000004">
      <c r="A62" s="200" t="s">
        <v>16</v>
      </c>
      <c r="B62" s="72" t="s">
        <v>15</v>
      </c>
      <c r="C62" s="90" t="s">
        <v>83</v>
      </c>
      <c r="D62" s="80"/>
      <c r="E62" s="189"/>
      <c r="F62" s="189"/>
      <c r="G62" s="189"/>
    </row>
    <row r="63" spans="1:9" s="3" customFormat="1" x14ac:dyDescent="0.55000000000000004">
      <c r="A63" s="197"/>
      <c r="B63" s="81" t="s">
        <v>15</v>
      </c>
      <c r="C63" s="41" t="s">
        <v>145</v>
      </c>
      <c r="D63" s="37"/>
      <c r="E63" s="189"/>
      <c r="F63" s="189"/>
      <c r="G63" s="189"/>
    </row>
    <row r="64" spans="1:9" s="3" customFormat="1" x14ac:dyDescent="0.55000000000000004">
      <c r="A64" s="197"/>
      <c r="B64" s="81" t="s">
        <v>15</v>
      </c>
      <c r="C64" s="41" t="s">
        <v>146</v>
      </c>
      <c r="D64" s="37"/>
      <c r="E64" s="189"/>
      <c r="F64" s="189"/>
      <c r="G64" s="189"/>
    </row>
    <row r="65" spans="1:7" s="3" customFormat="1" x14ac:dyDescent="0.55000000000000004">
      <c r="A65" s="197"/>
      <c r="B65" s="130" t="s">
        <v>15</v>
      </c>
      <c r="C65" s="90" t="s">
        <v>130</v>
      </c>
      <c r="D65" s="37"/>
      <c r="E65" s="189"/>
      <c r="F65" s="189"/>
      <c r="G65" s="189"/>
    </row>
    <row r="66" spans="1:7" s="3" customFormat="1" x14ac:dyDescent="0.55000000000000004">
      <c r="A66" s="197"/>
      <c r="B66" s="130" t="s">
        <v>15</v>
      </c>
      <c r="C66" s="90" t="s">
        <v>131</v>
      </c>
      <c r="D66" s="37"/>
      <c r="E66" s="189"/>
      <c r="F66" s="189"/>
      <c r="G66" s="189"/>
    </row>
    <row r="67" spans="1:7" s="3" customFormat="1" x14ac:dyDescent="0.55000000000000004">
      <c r="A67" s="197"/>
      <c r="B67" s="88" t="s">
        <v>15</v>
      </c>
      <c r="C67" s="41" t="s">
        <v>148</v>
      </c>
      <c r="D67" s="37"/>
      <c r="E67" s="189"/>
      <c r="F67" s="189"/>
      <c r="G67" s="189"/>
    </row>
    <row r="68" spans="1:7" s="3" customFormat="1" x14ac:dyDescent="0.55000000000000004">
      <c r="A68" s="197" t="s">
        <v>9</v>
      </c>
      <c r="B68" s="31" t="s">
        <v>15</v>
      </c>
      <c r="C68" s="33" t="s">
        <v>132</v>
      </c>
      <c r="D68" s="37"/>
      <c r="E68" s="189"/>
      <c r="F68" s="189"/>
      <c r="G68" s="189"/>
    </row>
    <row r="69" spans="1:7" s="3" customFormat="1" x14ac:dyDescent="0.55000000000000004">
      <c r="A69" s="197"/>
      <c r="B69" s="31" t="s">
        <v>15</v>
      </c>
      <c r="C69" s="33" t="s">
        <v>109</v>
      </c>
      <c r="D69" s="37"/>
      <c r="E69" s="189"/>
      <c r="F69" s="189"/>
      <c r="G69" s="189"/>
    </row>
    <row r="70" spans="1:7" s="3" customFormat="1" x14ac:dyDescent="0.55000000000000004">
      <c r="A70" s="197"/>
      <c r="B70" s="31" t="s">
        <v>15</v>
      </c>
      <c r="C70" s="33" t="s">
        <v>35</v>
      </c>
      <c r="D70" s="37"/>
      <c r="E70" s="189"/>
      <c r="F70" s="189"/>
      <c r="G70" s="189"/>
    </row>
    <row r="71" spans="1:7" s="3" customFormat="1" x14ac:dyDescent="0.55000000000000004">
      <c r="A71" s="85" t="s">
        <v>36</v>
      </c>
      <c r="B71" s="94" t="s">
        <v>15</v>
      </c>
      <c r="C71" s="95"/>
      <c r="D71" s="37">
        <f>SUM(D62:D70)</f>
        <v>0</v>
      </c>
      <c r="E71" s="189"/>
      <c r="F71" s="189"/>
      <c r="G71" s="189"/>
    </row>
    <row r="72" spans="1:7" s="93" customFormat="1" x14ac:dyDescent="0.55000000000000004">
      <c r="A72" s="42" t="s">
        <v>88</v>
      </c>
      <c r="B72" s="43" t="s">
        <v>89</v>
      </c>
      <c r="C72" s="44"/>
      <c r="D72" s="47">
        <f>D71/D20</f>
        <v>0</v>
      </c>
      <c r="E72" s="235"/>
      <c r="F72" s="235"/>
      <c r="G72" s="235"/>
    </row>
    <row r="73" spans="1:7" s="3" customFormat="1" x14ac:dyDescent="0.55000000000000004">
      <c r="A73" s="213" t="s">
        <v>37</v>
      </c>
      <c r="B73" s="214"/>
      <c r="C73" s="214"/>
      <c r="D73" s="214"/>
      <c r="E73" s="214"/>
      <c r="F73" s="214"/>
      <c r="G73" s="214"/>
    </row>
    <row r="74" spans="1:7" s="93" customFormat="1" x14ac:dyDescent="0.55000000000000004">
      <c r="A74" s="186" t="s">
        <v>22</v>
      </c>
      <c r="B74" s="186" t="s">
        <v>21</v>
      </c>
      <c r="C74" s="49" t="s">
        <v>23</v>
      </c>
      <c r="D74" s="185" t="s">
        <v>149</v>
      </c>
      <c r="E74" s="186" t="s">
        <v>150</v>
      </c>
      <c r="F74" s="186" t="s">
        <v>151</v>
      </c>
      <c r="G74" s="237" t="s">
        <v>1</v>
      </c>
    </row>
    <row r="75" spans="1:7" s="3" customFormat="1" x14ac:dyDescent="0.55000000000000004">
      <c r="A75" s="71" t="s">
        <v>10</v>
      </c>
      <c r="B75" s="72" t="s">
        <v>12</v>
      </c>
      <c r="C75" s="73" t="s">
        <v>7</v>
      </c>
      <c r="D75" s="78" t="s">
        <v>8</v>
      </c>
      <c r="E75" s="36" t="s">
        <v>8</v>
      </c>
      <c r="F75" s="37">
        <v>0</v>
      </c>
      <c r="G75" s="179" t="s">
        <v>40</v>
      </c>
    </row>
    <row r="76" spans="1:7" s="3" customFormat="1" ht="78" x14ac:dyDescent="0.55000000000000004">
      <c r="A76" s="25" t="s">
        <v>38</v>
      </c>
      <c r="B76" s="31" t="s">
        <v>12</v>
      </c>
      <c r="C76" s="33" t="s">
        <v>39</v>
      </c>
      <c r="D76" s="83"/>
      <c r="E76" s="62"/>
      <c r="F76" s="37">
        <f>E76*D76</f>
        <v>0</v>
      </c>
      <c r="G76" s="179" t="s">
        <v>91</v>
      </c>
    </row>
    <row r="77" spans="1:7" s="3" customFormat="1" ht="31.2" x14ac:dyDescent="0.55000000000000004">
      <c r="A77" s="25" t="s">
        <v>41</v>
      </c>
      <c r="B77" s="31" t="s">
        <v>12</v>
      </c>
      <c r="C77" s="33" t="s">
        <v>42</v>
      </c>
      <c r="D77" s="27"/>
      <c r="E77" s="62"/>
      <c r="F77" s="37">
        <f>E77*D77</f>
        <v>0</v>
      </c>
      <c r="G77" s="179" t="s">
        <v>43</v>
      </c>
    </row>
    <row r="78" spans="1:7" s="3" customFormat="1" ht="31.2" x14ac:dyDescent="0.55000000000000004">
      <c r="A78" s="25" t="s">
        <v>11</v>
      </c>
      <c r="B78" s="29" t="s">
        <v>12</v>
      </c>
      <c r="C78" s="33" t="s">
        <v>133</v>
      </c>
      <c r="D78" s="27"/>
      <c r="E78" s="27"/>
      <c r="F78" s="37">
        <f>E78*D78</f>
        <v>0</v>
      </c>
      <c r="G78" s="179"/>
    </row>
    <row r="79" spans="1:7" s="3" customFormat="1" x14ac:dyDescent="0.55000000000000004">
      <c r="A79" s="85" t="s">
        <v>44</v>
      </c>
      <c r="B79" s="31" t="s">
        <v>12</v>
      </c>
      <c r="C79" s="95"/>
      <c r="D79" s="96" t="s">
        <v>2</v>
      </c>
      <c r="E79" s="36" t="s">
        <v>2</v>
      </c>
      <c r="F79" s="37">
        <f>F77+F76+F75</f>
        <v>0</v>
      </c>
      <c r="G79" s="180"/>
    </row>
    <row r="80" spans="1:7" s="93" customFormat="1" x14ac:dyDescent="0.55000000000000004">
      <c r="A80" s="42" t="s">
        <v>87</v>
      </c>
      <c r="B80" s="43" t="s">
        <v>89</v>
      </c>
      <c r="C80" s="44"/>
      <c r="D80" s="45"/>
      <c r="E80" s="46"/>
      <c r="F80" s="47">
        <f>F79/D20</f>
        <v>0</v>
      </c>
      <c r="G80" s="238"/>
    </row>
    <row r="81" spans="1:7" s="3" customFormat="1" x14ac:dyDescent="0.55000000000000004">
      <c r="A81" s="204" t="s">
        <v>33</v>
      </c>
      <c r="B81" s="204"/>
      <c r="C81" s="204"/>
      <c r="D81" s="204"/>
      <c r="E81" s="204"/>
      <c r="F81" s="204"/>
      <c r="G81" s="204"/>
    </row>
    <row r="82" spans="1:7" x14ac:dyDescent="0.55000000000000004">
      <c r="A82" s="175" t="s">
        <v>22</v>
      </c>
      <c r="B82" s="175" t="s">
        <v>21</v>
      </c>
      <c r="C82" s="184" t="s">
        <v>23</v>
      </c>
      <c r="D82" s="50" t="s">
        <v>26</v>
      </c>
      <c r="E82" s="189" t="s">
        <v>1</v>
      </c>
      <c r="F82" s="189"/>
      <c r="G82" s="189"/>
    </row>
    <row r="83" spans="1:7" x14ac:dyDescent="0.55000000000000004">
      <c r="A83" s="87" t="s">
        <v>56</v>
      </c>
      <c r="B83" s="72" t="s">
        <v>57</v>
      </c>
      <c r="C83" s="79" t="s">
        <v>90</v>
      </c>
      <c r="D83" s="78"/>
      <c r="E83" s="189"/>
      <c r="F83" s="189"/>
      <c r="G83" s="189"/>
    </row>
    <row r="84" spans="1:7" x14ac:dyDescent="0.55000000000000004">
      <c r="C84" s="16"/>
      <c r="G84" s="2"/>
    </row>
    <row r="85" spans="1:7" x14ac:dyDescent="0.55000000000000004">
      <c r="C85" s="92"/>
    </row>
    <row r="86" spans="1:7" x14ac:dyDescent="0.55000000000000004">
      <c r="C86" s="92"/>
    </row>
    <row r="87" spans="1:7" x14ac:dyDescent="0.55000000000000004">
      <c r="C87" s="92"/>
    </row>
    <row r="88" spans="1:7" x14ac:dyDescent="0.55000000000000004">
      <c r="C88" s="92"/>
    </row>
    <row r="89" spans="1:7" x14ac:dyDescent="0.55000000000000004">
      <c r="C89" s="92"/>
    </row>
  </sheetData>
  <mergeCells count="44">
    <mergeCell ref="E72:G72"/>
    <mergeCell ref="E82:G82"/>
    <mergeCell ref="E83:G83"/>
    <mergeCell ref="E70:G70"/>
    <mergeCell ref="E71:G71"/>
    <mergeCell ref="E49:G49"/>
    <mergeCell ref="E50:G50"/>
    <mergeCell ref="E52:G52"/>
    <mergeCell ref="A73:G73"/>
    <mergeCell ref="A81:G81"/>
    <mergeCell ref="A60:G60"/>
    <mergeCell ref="A51:G51"/>
    <mergeCell ref="B45:B48"/>
    <mergeCell ref="E45:G45"/>
    <mergeCell ref="E46:G46"/>
    <mergeCell ref="E47:G47"/>
    <mergeCell ref="E48:G48"/>
    <mergeCell ref="E61:G61"/>
    <mergeCell ref="E62:G62"/>
    <mergeCell ref="E63:G63"/>
    <mergeCell ref="A68:A70"/>
    <mergeCell ref="A54:A57"/>
    <mergeCell ref="B54:B57"/>
    <mergeCell ref="A62:A67"/>
    <mergeCell ref="E64:G64"/>
    <mergeCell ref="E65:G65"/>
    <mergeCell ref="E66:G66"/>
    <mergeCell ref="E67:G67"/>
    <mergeCell ref="E68:G68"/>
    <mergeCell ref="E69:G69"/>
    <mergeCell ref="B6:C6"/>
    <mergeCell ref="B7:C7"/>
    <mergeCell ref="B8:C8"/>
    <mergeCell ref="A27:B28"/>
    <mergeCell ref="G29:G30"/>
    <mergeCell ref="G31:G32"/>
    <mergeCell ref="A43:G43"/>
    <mergeCell ref="F7:G7"/>
    <mergeCell ref="F8:G8"/>
    <mergeCell ref="E53:F53"/>
    <mergeCell ref="A11:F11"/>
    <mergeCell ref="A45:A48"/>
    <mergeCell ref="A42:G42"/>
    <mergeCell ref="E44:G44"/>
  </mergeCells>
  <phoneticPr fontId="1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169C6-C432-4EC7-8CF4-0AC7898A22A2}">
  <dimension ref="A2:S12"/>
  <sheetViews>
    <sheetView zoomScale="90" zoomScaleNormal="90" workbookViewId="0">
      <selection activeCell="E24" sqref="E24"/>
    </sheetView>
  </sheetViews>
  <sheetFormatPr defaultRowHeight="14.4" x14ac:dyDescent="0.55000000000000004"/>
  <cols>
    <col min="1" max="1" width="26.7890625" customWidth="1"/>
    <col min="2" max="2" width="4.89453125" bestFit="1" customWidth="1"/>
    <col min="4" max="4" width="10.47265625" bestFit="1" customWidth="1"/>
    <col min="6" max="6" width="6.83984375" customWidth="1"/>
    <col min="7" max="7" width="13.41796875" customWidth="1"/>
    <col min="9" max="9" width="6.41796875" customWidth="1"/>
    <col min="11" max="11" width="7.41796875" customWidth="1"/>
    <col min="14" max="14" width="10.47265625" bestFit="1" customWidth="1"/>
    <col min="16" max="16" width="8.734375" customWidth="1"/>
  </cols>
  <sheetData>
    <row r="2" spans="1:19" s="1" customFormat="1" ht="18.3" x14ac:dyDescent="0.7">
      <c r="A2" s="114" t="s">
        <v>0</v>
      </c>
    </row>
    <row r="4" spans="1:19" s="58" customFormat="1" ht="15.6" x14ac:dyDescent="0.6">
      <c r="A4" s="54" t="s">
        <v>102</v>
      </c>
    </row>
    <row r="9" spans="1:19" x14ac:dyDescent="0.55000000000000004">
      <c r="B9" s="218" t="s">
        <v>106</v>
      </c>
      <c r="C9" s="221"/>
      <c r="D9" s="222"/>
      <c r="G9" s="223" t="s">
        <v>139</v>
      </c>
      <c r="H9" s="224"/>
      <c r="I9" s="225"/>
      <c r="L9" s="218" t="s">
        <v>107</v>
      </c>
      <c r="M9" s="219"/>
      <c r="N9" s="220"/>
      <c r="Q9" s="215" t="s">
        <v>136</v>
      </c>
      <c r="R9" s="216"/>
      <c r="S9" s="217"/>
    </row>
    <row r="10" spans="1:19" x14ac:dyDescent="0.55000000000000004">
      <c r="B10" s="115" t="s">
        <v>103</v>
      </c>
      <c r="C10" s="116"/>
      <c r="D10" s="117" t="s">
        <v>57</v>
      </c>
      <c r="G10" s="161"/>
      <c r="H10" s="162"/>
      <c r="I10" s="163"/>
      <c r="L10" s="115" t="s">
        <v>103</v>
      </c>
      <c r="M10" s="116"/>
      <c r="N10" s="117" t="s">
        <v>57</v>
      </c>
      <c r="Q10" s="124" t="s">
        <v>137</v>
      </c>
      <c r="R10" s="125"/>
      <c r="S10" s="126" t="s">
        <v>138</v>
      </c>
    </row>
    <row r="11" spans="1:19" x14ac:dyDescent="0.55000000000000004">
      <c r="B11" s="118" t="s">
        <v>105</v>
      </c>
      <c r="C11" s="119"/>
      <c r="D11" s="120" t="s">
        <v>104</v>
      </c>
      <c r="G11" s="161" t="s">
        <v>140</v>
      </c>
      <c r="H11" s="167"/>
      <c r="I11" s="163" t="s">
        <v>31</v>
      </c>
      <c r="L11" s="118" t="s">
        <v>105</v>
      </c>
      <c r="M11" s="119"/>
      <c r="N11" s="120" t="s">
        <v>104</v>
      </c>
      <c r="Q11" s="124"/>
      <c r="R11" s="125"/>
      <c r="S11" s="126"/>
    </row>
    <row r="12" spans="1:19" x14ac:dyDescent="0.55000000000000004">
      <c r="B12" s="121"/>
      <c r="C12" s="122"/>
      <c r="D12" s="123"/>
      <c r="G12" s="164"/>
      <c r="H12" s="165"/>
      <c r="I12" s="166"/>
      <c r="L12" s="121"/>
      <c r="M12" s="122"/>
      <c r="N12" s="123"/>
      <c r="Q12" s="127"/>
      <c r="R12" s="128"/>
      <c r="S12" s="129"/>
    </row>
  </sheetData>
  <mergeCells count="4">
    <mergeCell ref="Q9:S9"/>
    <mergeCell ref="L9:N9"/>
    <mergeCell ref="B9:D9"/>
    <mergeCell ref="G9:I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8297-7813-4024-A5A3-AA107C8704D4}">
  <dimension ref="A1:I943"/>
  <sheetViews>
    <sheetView topLeftCell="B1" workbookViewId="0">
      <selection activeCell="G12" sqref="G12"/>
    </sheetView>
  </sheetViews>
  <sheetFormatPr defaultColWidth="14.41796875" defaultRowHeight="15" customHeight="1" x14ac:dyDescent="0.55000000000000004"/>
  <cols>
    <col min="1" max="1" width="28.41796875" style="131" bestFit="1" customWidth="1"/>
    <col min="2" max="2" width="24.41796875" style="132" customWidth="1"/>
    <col min="3" max="6" width="10.68359375" style="131" customWidth="1"/>
    <col min="7" max="7" width="10.68359375" style="133" customWidth="1"/>
    <col min="8" max="8" width="10.68359375" style="131" customWidth="1"/>
    <col min="9" max="9" width="54" style="131" customWidth="1"/>
    <col min="10" max="26" width="10.68359375" style="131" customWidth="1"/>
    <col min="27" max="16384" width="14.41796875" style="131"/>
  </cols>
  <sheetData>
    <row r="1" spans="1:9" ht="14.4" x14ac:dyDescent="0.55000000000000004"/>
    <row r="2" spans="1:9" ht="15.75" customHeight="1" x14ac:dyDescent="0.55000000000000004"/>
    <row r="3" spans="1:9" ht="15.75" customHeight="1" x14ac:dyDescent="0.55000000000000004"/>
    <row r="4" spans="1:9" ht="15.75" customHeight="1" x14ac:dyDescent="0.55000000000000004">
      <c r="A4" s="226" t="s">
        <v>111</v>
      </c>
      <c r="B4" s="227"/>
      <c r="C4" s="227"/>
      <c r="D4" s="227"/>
      <c r="E4" s="227"/>
      <c r="F4" s="227"/>
      <c r="G4" s="227"/>
      <c r="H4" s="228"/>
      <c r="I4" s="134" t="s">
        <v>112</v>
      </c>
    </row>
    <row r="5" spans="1:9" ht="15.75" customHeight="1" x14ac:dyDescent="0.55000000000000004">
      <c r="A5" s="135" t="s">
        <v>36</v>
      </c>
      <c r="B5" s="136"/>
      <c r="C5" s="137"/>
      <c r="D5" s="134"/>
      <c r="E5" s="134"/>
      <c r="G5" s="138">
        <f>'Residential Rainwater Harvest.'!D71</f>
        <v>0</v>
      </c>
      <c r="H5" s="139" t="s">
        <v>15</v>
      </c>
    </row>
    <row r="6" spans="1:9" ht="15.75" customHeight="1" x14ac:dyDescent="0.55000000000000004"/>
    <row r="7" spans="1:9" ht="15.75" customHeight="1" x14ac:dyDescent="0.55000000000000004">
      <c r="A7" s="226" t="s">
        <v>113</v>
      </c>
      <c r="B7" s="227"/>
      <c r="C7" s="227"/>
      <c r="D7" s="227"/>
      <c r="E7" s="227"/>
      <c r="F7" s="227"/>
      <c r="G7" s="227"/>
      <c r="H7" s="228"/>
    </row>
    <row r="8" spans="1:9" ht="15.75" customHeight="1" x14ac:dyDescent="0.55000000000000004">
      <c r="A8" s="140" t="s">
        <v>114</v>
      </c>
      <c r="G8" s="141">
        <f>'Residential Rainwater Harvest.'!F79</f>
        <v>0</v>
      </c>
      <c r="H8" s="139" t="s">
        <v>115</v>
      </c>
      <c r="I8" s="142"/>
    </row>
    <row r="9" spans="1:9" ht="15.75" customHeight="1" x14ac:dyDescent="0.55000000000000004">
      <c r="A9" s="140" t="s">
        <v>110</v>
      </c>
      <c r="B9" s="132" t="s">
        <v>116</v>
      </c>
      <c r="G9" s="143">
        <v>0</v>
      </c>
      <c r="H9" s="139" t="s">
        <v>115</v>
      </c>
      <c r="I9" s="142"/>
    </row>
    <row r="10" spans="1:9" s="169" customFormat="1" ht="15.75" customHeight="1" x14ac:dyDescent="0.55000000000000004">
      <c r="A10" s="168" t="s">
        <v>141</v>
      </c>
      <c r="B10" s="170" t="s">
        <v>116</v>
      </c>
      <c r="G10" s="143">
        <v>0</v>
      </c>
      <c r="H10" s="139" t="s">
        <v>115</v>
      </c>
      <c r="I10" s="142"/>
    </row>
    <row r="11" spans="1:9" ht="15.75" customHeight="1" x14ac:dyDescent="0.55000000000000004">
      <c r="A11" s="144" t="s">
        <v>117</v>
      </c>
      <c r="B11" s="145"/>
      <c r="C11" s="146"/>
      <c r="D11" s="146"/>
      <c r="E11" s="146"/>
      <c r="F11" s="147"/>
      <c r="G11" s="148">
        <f>SUM(G8:G10)</f>
        <v>0</v>
      </c>
      <c r="H11" s="149" t="s">
        <v>115</v>
      </c>
    </row>
    <row r="12" spans="1:9" ht="15.75" customHeight="1" x14ac:dyDescent="0.55000000000000004"/>
    <row r="13" spans="1:9" ht="15.75" customHeight="1" x14ac:dyDescent="0.55000000000000004">
      <c r="A13" s="226" t="s">
        <v>118</v>
      </c>
      <c r="B13" s="229"/>
      <c r="C13" s="229"/>
      <c r="D13" s="229"/>
      <c r="E13" s="229"/>
      <c r="F13" s="229"/>
      <c r="G13" s="229"/>
      <c r="H13" s="230"/>
    </row>
    <row r="14" spans="1:9" ht="15.75" customHeight="1" x14ac:dyDescent="0.55000000000000004">
      <c r="A14" s="150"/>
      <c r="B14" s="136"/>
      <c r="C14" s="134" t="s">
        <v>21</v>
      </c>
      <c r="D14" s="134" t="s">
        <v>25</v>
      </c>
      <c r="E14" s="134" t="s">
        <v>119</v>
      </c>
      <c r="F14" s="134" t="s">
        <v>21</v>
      </c>
      <c r="G14" s="134" t="s">
        <v>120</v>
      </c>
      <c r="H14" s="151" t="s">
        <v>121</v>
      </c>
      <c r="I14" s="132" t="s">
        <v>122</v>
      </c>
    </row>
    <row r="15" spans="1:9" ht="15.75" customHeight="1" x14ac:dyDescent="0.55000000000000004">
      <c r="A15" s="231" t="s">
        <v>134</v>
      </c>
      <c r="B15" s="232"/>
      <c r="C15" s="132" t="s">
        <v>124</v>
      </c>
      <c r="D15" s="143"/>
      <c r="E15" s="152"/>
      <c r="F15" s="132" t="s">
        <v>125</v>
      </c>
      <c r="G15" s="153">
        <f>D15*E15</f>
        <v>0</v>
      </c>
      <c r="H15" s="139" t="s">
        <v>115</v>
      </c>
    </row>
    <row r="16" spans="1:9" ht="15.75" customHeight="1" x14ac:dyDescent="0.55000000000000004">
      <c r="A16" s="159" t="s">
        <v>135</v>
      </c>
      <c r="B16"/>
      <c r="C16" t="s">
        <v>123</v>
      </c>
      <c r="D16" s="143"/>
      <c r="E16" s="154"/>
      <c r="F16" t="s">
        <v>108</v>
      </c>
      <c r="G16" s="153">
        <f>D16*E16</f>
        <v>0</v>
      </c>
      <c r="H16" s="160" t="s">
        <v>115</v>
      </c>
      <c r="I16" s="132"/>
    </row>
    <row r="17" spans="1:9" ht="15.75" customHeight="1" x14ac:dyDescent="0.55000000000000004">
      <c r="A17" s="144" t="s">
        <v>126</v>
      </c>
      <c r="B17" s="155"/>
      <c r="C17" s="146"/>
      <c r="D17" s="146"/>
      <c r="E17" s="147"/>
      <c r="F17" s="147"/>
      <c r="G17" s="148">
        <f>SUM(G15:G16)</f>
        <v>0</v>
      </c>
      <c r="H17" s="156" t="s">
        <v>115</v>
      </c>
    </row>
    <row r="18" spans="1:9" ht="15.75" customHeight="1" x14ac:dyDescent="0.55000000000000004">
      <c r="A18" s="132" t="s">
        <v>127</v>
      </c>
      <c r="C18" s="132" t="s">
        <v>128</v>
      </c>
      <c r="D18" s="157" t="e">
        <f>G5/(G17-G11)</f>
        <v>#DIV/0!</v>
      </c>
      <c r="E18" s="233" t="s">
        <v>129</v>
      </c>
      <c r="F18" s="232"/>
      <c r="G18" s="232"/>
      <c r="H18" s="232"/>
      <c r="I18" s="158"/>
    </row>
    <row r="19" spans="1:9" ht="15.75" customHeight="1" x14ac:dyDescent="0.55000000000000004"/>
    <row r="20" spans="1:9" ht="15.75" customHeight="1" x14ac:dyDescent="0.55000000000000004"/>
    <row r="21" spans="1:9" ht="15.75" customHeight="1" x14ac:dyDescent="0.55000000000000004"/>
    <row r="22" spans="1:9" ht="15.75" customHeight="1" x14ac:dyDescent="0.55000000000000004"/>
    <row r="23" spans="1:9" ht="15.75" customHeight="1" x14ac:dyDescent="0.55000000000000004"/>
    <row r="24" spans="1:9" ht="15.75" customHeight="1" x14ac:dyDescent="0.55000000000000004"/>
    <row r="25" spans="1:9" ht="15.75" customHeight="1" x14ac:dyDescent="0.55000000000000004"/>
    <row r="26" spans="1:9" ht="15.75" customHeight="1" x14ac:dyDescent="0.55000000000000004"/>
    <row r="27" spans="1:9" ht="15.75" customHeight="1" x14ac:dyDescent="0.55000000000000004"/>
    <row r="28" spans="1:9" ht="15.75" customHeight="1" x14ac:dyDescent="0.55000000000000004"/>
    <row r="29" spans="1:9" ht="15.75" customHeight="1" x14ac:dyDescent="0.55000000000000004"/>
    <row r="30" spans="1:9" ht="15.75" customHeight="1" x14ac:dyDescent="0.55000000000000004"/>
    <row r="31" spans="1:9" ht="15.75" customHeight="1" x14ac:dyDescent="0.55000000000000004"/>
    <row r="32" spans="1:9" ht="15.75" customHeight="1" x14ac:dyDescent="0.55000000000000004"/>
    <row r="33" ht="15.75" customHeight="1" x14ac:dyDescent="0.55000000000000004"/>
    <row r="34" ht="15.75" customHeight="1" x14ac:dyDescent="0.55000000000000004"/>
    <row r="35" ht="15.75" customHeight="1" x14ac:dyDescent="0.55000000000000004"/>
    <row r="36" ht="15.75" customHeight="1" x14ac:dyDescent="0.55000000000000004"/>
    <row r="37" ht="15.75" customHeight="1" x14ac:dyDescent="0.55000000000000004"/>
    <row r="38" ht="15.75" customHeight="1" x14ac:dyDescent="0.55000000000000004"/>
    <row r="39" ht="15.75" customHeight="1" x14ac:dyDescent="0.55000000000000004"/>
    <row r="40" ht="15.75" customHeight="1" x14ac:dyDescent="0.55000000000000004"/>
    <row r="41" ht="15.75" customHeight="1" x14ac:dyDescent="0.55000000000000004"/>
    <row r="42" ht="15.75" customHeight="1" x14ac:dyDescent="0.55000000000000004"/>
    <row r="43" ht="15.75" customHeight="1" x14ac:dyDescent="0.55000000000000004"/>
    <row r="44" ht="15.75" customHeight="1" x14ac:dyDescent="0.55000000000000004"/>
    <row r="45" ht="15.75" customHeight="1" x14ac:dyDescent="0.55000000000000004"/>
    <row r="46" ht="15.75" customHeight="1" x14ac:dyDescent="0.55000000000000004"/>
    <row r="47" ht="15.75" customHeight="1" x14ac:dyDescent="0.55000000000000004"/>
    <row r="48" ht="15.75" customHeight="1" x14ac:dyDescent="0.55000000000000004"/>
    <row r="49" ht="15.75" customHeight="1" x14ac:dyDescent="0.55000000000000004"/>
    <row r="50" ht="15.75" customHeight="1" x14ac:dyDescent="0.55000000000000004"/>
    <row r="51" ht="15.75" customHeight="1" x14ac:dyDescent="0.55000000000000004"/>
    <row r="52" ht="15.75" customHeight="1" x14ac:dyDescent="0.55000000000000004"/>
    <row r="53" ht="15.75" customHeight="1" x14ac:dyDescent="0.55000000000000004"/>
    <row r="54" ht="15.75" customHeight="1" x14ac:dyDescent="0.55000000000000004"/>
    <row r="55" ht="15.75" customHeight="1" x14ac:dyDescent="0.55000000000000004"/>
    <row r="56" ht="15.75" customHeight="1" x14ac:dyDescent="0.55000000000000004"/>
    <row r="57" ht="15.75" customHeight="1" x14ac:dyDescent="0.55000000000000004"/>
    <row r="58" ht="15.75" customHeight="1" x14ac:dyDescent="0.55000000000000004"/>
    <row r="59" ht="15.75" customHeight="1" x14ac:dyDescent="0.55000000000000004"/>
    <row r="60" ht="15.75" customHeight="1" x14ac:dyDescent="0.55000000000000004"/>
    <row r="61" ht="15.75" customHeight="1" x14ac:dyDescent="0.55000000000000004"/>
    <row r="62" ht="15.75" customHeight="1" x14ac:dyDescent="0.55000000000000004"/>
    <row r="63" ht="15.75" customHeight="1" x14ac:dyDescent="0.55000000000000004"/>
    <row r="64" ht="15.75" customHeight="1" x14ac:dyDescent="0.55000000000000004"/>
    <row r="65" ht="15.75" customHeight="1" x14ac:dyDescent="0.55000000000000004"/>
    <row r="66" ht="15.75" customHeight="1" x14ac:dyDescent="0.55000000000000004"/>
    <row r="67" ht="15.75" customHeight="1" x14ac:dyDescent="0.55000000000000004"/>
    <row r="68" ht="15.75" customHeight="1" x14ac:dyDescent="0.55000000000000004"/>
    <row r="69" ht="15.75" customHeight="1" x14ac:dyDescent="0.55000000000000004"/>
    <row r="70" ht="15.75" customHeight="1" x14ac:dyDescent="0.55000000000000004"/>
    <row r="71" ht="15.75" customHeight="1" x14ac:dyDescent="0.55000000000000004"/>
    <row r="72" ht="15.75" customHeight="1" x14ac:dyDescent="0.55000000000000004"/>
    <row r="73" ht="15.75" customHeight="1" x14ac:dyDescent="0.55000000000000004"/>
    <row r="74" ht="15.75" customHeight="1" x14ac:dyDescent="0.55000000000000004"/>
    <row r="75" ht="15.75" customHeight="1" x14ac:dyDescent="0.55000000000000004"/>
    <row r="76" ht="15.75" customHeight="1" x14ac:dyDescent="0.55000000000000004"/>
    <row r="77" ht="15.75" customHeight="1" x14ac:dyDescent="0.55000000000000004"/>
    <row r="78" ht="15.75" customHeight="1" x14ac:dyDescent="0.55000000000000004"/>
    <row r="79" ht="15.75" customHeight="1" x14ac:dyDescent="0.55000000000000004"/>
    <row r="80" ht="15.75" customHeight="1" x14ac:dyDescent="0.55000000000000004"/>
    <row r="81" ht="15.75" customHeight="1" x14ac:dyDescent="0.55000000000000004"/>
    <row r="82" ht="15.75" customHeight="1" x14ac:dyDescent="0.55000000000000004"/>
    <row r="83" ht="15.75" customHeight="1" x14ac:dyDescent="0.55000000000000004"/>
    <row r="84" ht="15.75" customHeight="1" x14ac:dyDescent="0.55000000000000004"/>
    <row r="85" ht="15.75" customHeight="1" x14ac:dyDescent="0.55000000000000004"/>
    <row r="86" ht="15.75" customHeight="1" x14ac:dyDescent="0.55000000000000004"/>
    <row r="87" ht="15.75" customHeight="1" x14ac:dyDescent="0.55000000000000004"/>
    <row r="88" ht="15.75" customHeight="1" x14ac:dyDescent="0.55000000000000004"/>
    <row r="89" ht="15.75" customHeight="1" x14ac:dyDescent="0.55000000000000004"/>
    <row r="90" ht="15.75" customHeight="1" x14ac:dyDescent="0.55000000000000004"/>
    <row r="91" ht="15.75" customHeight="1" x14ac:dyDescent="0.55000000000000004"/>
    <row r="92" ht="15.75" customHeight="1" x14ac:dyDescent="0.55000000000000004"/>
    <row r="93" ht="15.75" customHeight="1" x14ac:dyDescent="0.55000000000000004"/>
    <row r="94" ht="15.75" customHeight="1" x14ac:dyDescent="0.55000000000000004"/>
    <row r="95" ht="15.75" customHeight="1" x14ac:dyDescent="0.55000000000000004"/>
    <row r="96" ht="15.75" customHeight="1" x14ac:dyDescent="0.55000000000000004"/>
    <row r="97" ht="15.75" customHeight="1" x14ac:dyDescent="0.55000000000000004"/>
    <row r="98" ht="15.75" customHeight="1" x14ac:dyDescent="0.55000000000000004"/>
    <row r="99" ht="15.75" customHeight="1" x14ac:dyDescent="0.55000000000000004"/>
    <row r="100" ht="15.75" customHeight="1" x14ac:dyDescent="0.55000000000000004"/>
    <row r="101" ht="15.75" customHeight="1" x14ac:dyDescent="0.55000000000000004"/>
    <row r="102" ht="15.75" customHeight="1" x14ac:dyDescent="0.55000000000000004"/>
    <row r="103" ht="15.75" customHeight="1" x14ac:dyDescent="0.55000000000000004"/>
    <row r="104" ht="15.75" customHeight="1" x14ac:dyDescent="0.55000000000000004"/>
    <row r="105" ht="15.75" customHeight="1" x14ac:dyDescent="0.55000000000000004"/>
    <row r="106" ht="15.75" customHeight="1" x14ac:dyDescent="0.55000000000000004"/>
    <row r="107" ht="15.75" customHeight="1" x14ac:dyDescent="0.55000000000000004"/>
    <row r="108" ht="15.75" customHeight="1" x14ac:dyDescent="0.55000000000000004"/>
    <row r="109" ht="15.75" customHeight="1" x14ac:dyDescent="0.55000000000000004"/>
    <row r="110" ht="15.75" customHeight="1" x14ac:dyDescent="0.55000000000000004"/>
    <row r="111" ht="15.75" customHeight="1" x14ac:dyDescent="0.55000000000000004"/>
    <row r="112" ht="15.75" customHeight="1" x14ac:dyDescent="0.55000000000000004"/>
    <row r="113" ht="15.75" customHeight="1" x14ac:dyDescent="0.55000000000000004"/>
    <row r="114" ht="15.75" customHeight="1" x14ac:dyDescent="0.55000000000000004"/>
    <row r="115" ht="15.75" customHeight="1" x14ac:dyDescent="0.55000000000000004"/>
    <row r="116" ht="15.75" customHeight="1" x14ac:dyDescent="0.55000000000000004"/>
    <row r="117" ht="15.75" customHeight="1" x14ac:dyDescent="0.55000000000000004"/>
    <row r="118" ht="15.75" customHeight="1" x14ac:dyDescent="0.55000000000000004"/>
    <row r="119" ht="15.75" customHeight="1" x14ac:dyDescent="0.55000000000000004"/>
    <row r="120" ht="15.75" customHeight="1" x14ac:dyDescent="0.55000000000000004"/>
    <row r="121" ht="15.75" customHeight="1" x14ac:dyDescent="0.55000000000000004"/>
    <row r="122" ht="15.75" customHeight="1" x14ac:dyDescent="0.55000000000000004"/>
    <row r="123" ht="15.75" customHeight="1" x14ac:dyDescent="0.55000000000000004"/>
    <row r="124" ht="15.75" customHeight="1" x14ac:dyDescent="0.55000000000000004"/>
    <row r="125" ht="15.75" customHeight="1" x14ac:dyDescent="0.55000000000000004"/>
    <row r="126" ht="15.75" customHeight="1" x14ac:dyDescent="0.55000000000000004"/>
    <row r="127" ht="15.75" customHeight="1" x14ac:dyDescent="0.55000000000000004"/>
    <row r="128" ht="15.75" customHeight="1" x14ac:dyDescent="0.55000000000000004"/>
    <row r="129" ht="15.75" customHeight="1" x14ac:dyDescent="0.55000000000000004"/>
    <row r="130" ht="15.75" customHeight="1" x14ac:dyDescent="0.55000000000000004"/>
    <row r="131" ht="15.75" customHeight="1" x14ac:dyDescent="0.55000000000000004"/>
    <row r="132" ht="15.75" customHeight="1" x14ac:dyDescent="0.55000000000000004"/>
    <row r="133" ht="15.75" customHeight="1" x14ac:dyDescent="0.55000000000000004"/>
    <row r="134" ht="15.75" customHeight="1" x14ac:dyDescent="0.55000000000000004"/>
    <row r="135" ht="15.75" customHeight="1" x14ac:dyDescent="0.55000000000000004"/>
    <row r="136" ht="15.75" customHeight="1" x14ac:dyDescent="0.55000000000000004"/>
    <row r="137" ht="15.75" customHeight="1" x14ac:dyDescent="0.55000000000000004"/>
    <row r="138" ht="15.75" customHeight="1" x14ac:dyDescent="0.55000000000000004"/>
    <row r="139" ht="15.75" customHeight="1" x14ac:dyDescent="0.55000000000000004"/>
    <row r="140" ht="15.75" customHeight="1" x14ac:dyDescent="0.55000000000000004"/>
    <row r="141" ht="15.75" customHeight="1" x14ac:dyDescent="0.55000000000000004"/>
    <row r="142" ht="15.75" customHeight="1" x14ac:dyDescent="0.55000000000000004"/>
    <row r="143" ht="15.75" customHeight="1" x14ac:dyDescent="0.55000000000000004"/>
    <row r="144" ht="15.75" customHeight="1" x14ac:dyDescent="0.55000000000000004"/>
    <row r="145" ht="15.75" customHeight="1" x14ac:dyDescent="0.55000000000000004"/>
    <row r="146" ht="15.75" customHeight="1" x14ac:dyDescent="0.55000000000000004"/>
    <row r="147" ht="15.75" customHeight="1" x14ac:dyDescent="0.55000000000000004"/>
    <row r="148" ht="15.75" customHeight="1" x14ac:dyDescent="0.55000000000000004"/>
    <row r="149" ht="15.75" customHeight="1" x14ac:dyDescent="0.55000000000000004"/>
    <row r="150" ht="15.75" customHeight="1" x14ac:dyDescent="0.55000000000000004"/>
    <row r="151" ht="15.75" customHeight="1" x14ac:dyDescent="0.55000000000000004"/>
    <row r="152" ht="15.75" customHeight="1" x14ac:dyDescent="0.55000000000000004"/>
    <row r="153" ht="15.75" customHeight="1" x14ac:dyDescent="0.55000000000000004"/>
    <row r="154" ht="15.75" customHeight="1" x14ac:dyDescent="0.55000000000000004"/>
    <row r="155" ht="15.75" customHeight="1" x14ac:dyDescent="0.55000000000000004"/>
    <row r="156" ht="15.75" customHeight="1" x14ac:dyDescent="0.55000000000000004"/>
    <row r="157" ht="15.75" customHeight="1" x14ac:dyDescent="0.55000000000000004"/>
    <row r="158" ht="15.75" customHeight="1" x14ac:dyDescent="0.55000000000000004"/>
    <row r="159" ht="15.75" customHeight="1" x14ac:dyDescent="0.55000000000000004"/>
    <row r="160" ht="15.75" customHeight="1" x14ac:dyDescent="0.55000000000000004"/>
    <row r="161" ht="15.75" customHeight="1" x14ac:dyDescent="0.55000000000000004"/>
    <row r="162" ht="15.75" customHeight="1" x14ac:dyDescent="0.55000000000000004"/>
    <row r="163" ht="15.75" customHeight="1" x14ac:dyDescent="0.55000000000000004"/>
    <row r="164" ht="15.75" customHeight="1" x14ac:dyDescent="0.55000000000000004"/>
    <row r="165" ht="15.75" customHeight="1" x14ac:dyDescent="0.55000000000000004"/>
    <row r="166" ht="15.75" customHeight="1" x14ac:dyDescent="0.55000000000000004"/>
    <row r="167" ht="15.75" customHeight="1" x14ac:dyDescent="0.55000000000000004"/>
    <row r="168" ht="15.75" customHeight="1" x14ac:dyDescent="0.55000000000000004"/>
    <row r="169" ht="15.75" customHeight="1" x14ac:dyDescent="0.55000000000000004"/>
    <row r="170" ht="15.75" customHeight="1" x14ac:dyDescent="0.55000000000000004"/>
    <row r="171" ht="15.75" customHeight="1" x14ac:dyDescent="0.55000000000000004"/>
    <row r="172" ht="15.75" customHeight="1" x14ac:dyDescent="0.55000000000000004"/>
    <row r="173" ht="15.75" customHeight="1" x14ac:dyDescent="0.55000000000000004"/>
    <row r="174" ht="15.75" customHeight="1" x14ac:dyDescent="0.55000000000000004"/>
    <row r="175" ht="15.75" customHeight="1" x14ac:dyDescent="0.55000000000000004"/>
    <row r="176" ht="15.75" customHeight="1" x14ac:dyDescent="0.55000000000000004"/>
    <row r="177" ht="15.75" customHeight="1" x14ac:dyDescent="0.55000000000000004"/>
    <row r="178" ht="15.75" customHeight="1" x14ac:dyDescent="0.55000000000000004"/>
    <row r="179" ht="15.75" customHeight="1" x14ac:dyDescent="0.55000000000000004"/>
    <row r="180" ht="15.75" customHeight="1" x14ac:dyDescent="0.55000000000000004"/>
    <row r="181" ht="15.75" customHeight="1" x14ac:dyDescent="0.55000000000000004"/>
    <row r="182" ht="15.75" customHeight="1" x14ac:dyDescent="0.55000000000000004"/>
    <row r="183" ht="15.75" customHeight="1" x14ac:dyDescent="0.55000000000000004"/>
    <row r="184" ht="15.75" customHeight="1" x14ac:dyDescent="0.55000000000000004"/>
    <row r="185" ht="15.75" customHeight="1" x14ac:dyDescent="0.55000000000000004"/>
    <row r="186" ht="15.75" customHeight="1" x14ac:dyDescent="0.55000000000000004"/>
    <row r="187" ht="15.75" customHeight="1" x14ac:dyDescent="0.55000000000000004"/>
    <row r="188" ht="15.75" customHeight="1" x14ac:dyDescent="0.55000000000000004"/>
    <row r="189" ht="15.75" customHeight="1" x14ac:dyDescent="0.55000000000000004"/>
    <row r="190" ht="15.75" customHeight="1" x14ac:dyDescent="0.55000000000000004"/>
    <row r="191" ht="15.75" customHeight="1" x14ac:dyDescent="0.55000000000000004"/>
    <row r="192" ht="15.75" customHeight="1" x14ac:dyDescent="0.55000000000000004"/>
    <row r="193" ht="15.75" customHeight="1" x14ac:dyDescent="0.55000000000000004"/>
    <row r="194" ht="15.75" customHeight="1" x14ac:dyDescent="0.55000000000000004"/>
    <row r="195" ht="15.75" customHeight="1" x14ac:dyDescent="0.55000000000000004"/>
    <row r="196" ht="15.75" customHeight="1" x14ac:dyDescent="0.55000000000000004"/>
    <row r="197" ht="15.75" customHeight="1" x14ac:dyDescent="0.55000000000000004"/>
    <row r="198" ht="15.75" customHeight="1" x14ac:dyDescent="0.55000000000000004"/>
    <row r="199" ht="15.75" customHeight="1" x14ac:dyDescent="0.55000000000000004"/>
    <row r="200" ht="15.75" customHeight="1" x14ac:dyDescent="0.55000000000000004"/>
    <row r="201" ht="15.75" customHeight="1" x14ac:dyDescent="0.55000000000000004"/>
    <row r="202" ht="15.75" customHeight="1" x14ac:dyDescent="0.55000000000000004"/>
    <row r="203" ht="15.75" customHeight="1" x14ac:dyDescent="0.55000000000000004"/>
    <row r="204" ht="15.75" customHeight="1" x14ac:dyDescent="0.55000000000000004"/>
    <row r="205" ht="15.75" customHeight="1" x14ac:dyDescent="0.55000000000000004"/>
    <row r="206" ht="15.75" customHeight="1" x14ac:dyDescent="0.55000000000000004"/>
    <row r="207" ht="15.75" customHeight="1" x14ac:dyDescent="0.55000000000000004"/>
    <row r="208" ht="15.75" customHeight="1" x14ac:dyDescent="0.55000000000000004"/>
    <row r="209" ht="15.75" customHeight="1" x14ac:dyDescent="0.55000000000000004"/>
    <row r="210" ht="15.75" customHeight="1" x14ac:dyDescent="0.55000000000000004"/>
    <row r="211" ht="15.75" customHeight="1" x14ac:dyDescent="0.55000000000000004"/>
    <row r="212" ht="15.75" customHeight="1" x14ac:dyDescent="0.55000000000000004"/>
    <row r="213" ht="15.75" customHeight="1" x14ac:dyDescent="0.55000000000000004"/>
    <row r="214" ht="15.75" customHeight="1" x14ac:dyDescent="0.55000000000000004"/>
    <row r="215" ht="15.75" customHeight="1" x14ac:dyDescent="0.55000000000000004"/>
    <row r="216" ht="15.75" customHeight="1" x14ac:dyDescent="0.55000000000000004"/>
    <row r="217" ht="15.75" customHeight="1" x14ac:dyDescent="0.55000000000000004"/>
    <row r="218" ht="15.75" customHeight="1" x14ac:dyDescent="0.55000000000000004"/>
    <row r="219" ht="15.75" customHeight="1" x14ac:dyDescent="0.55000000000000004"/>
    <row r="220" ht="15.75" customHeight="1" x14ac:dyDescent="0.55000000000000004"/>
    <row r="221" ht="15.75" customHeight="1" x14ac:dyDescent="0.55000000000000004"/>
    <row r="222" ht="15.75" customHeight="1" x14ac:dyDescent="0.55000000000000004"/>
    <row r="223" ht="15.75" customHeight="1" x14ac:dyDescent="0.55000000000000004"/>
    <row r="224" ht="15.75" customHeight="1" x14ac:dyDescent="0.55000000000000004"/>
    <row r="225" ht="15.75" customHeight="1" x14ac:dyDescent="0.55000000000000004"/>
    <row r="226" ht="15.75" customHeight="1" x14ac:dyDescent="0.55000000000000004"/>
    <row r="227" ht="15.75" customHeight="1" x14ac:dyDescent="0.55000000000000004"/>
    <row r="228" ht="15.75" customHeight="1" x14ac:dyDescent="0.55000000000000004"/>
    <row r="229" ht="15.75" customHeight="1" x14ac:dyDescent="0.55000000000000004"/>
    <row r="230" ht="15.75" customHeight="1" x14ac:dyDescent="0.55000000000000004"/>
    <row r="231" ht="15.75" customHeight="1" x14ac:dyDescent="0.55000000000000004"/>
    <row r="232" ht="15.75" customHeight="1" x14ac:dyDescent="0.55000000000000004"/>
    <row r="233" ht="15.75" customHeight="1" x14ac:dyDescent="0.55000000000000004"/>
    <row r="234" ht="15.75" customHeight="1" x14ac:dyDescent="0.55000000000000004"/>
    <row r="235" ht="15.75" customHeight="1" x14ac:dyDescent="0.55000000000000004"/>
    <row r="236" ht="15.75" customHeight="1" x14ac:dyDescent="0.55000000000000004"/>
    <row r="237" ht="15.75" customHeight="1" x14ac:dyDescent="0.55000000000000004"/>
    <row r="238" ht="15.75" customHeight="1" x14ac:dyDescent="0.55000000000000004"/>
    <row r="239" ht="15.75" customHeight="1" x14ac:dyDescent="0.55000000000000004"/>
    <row r="240" ht="15.75" customHeight="1" x14ac:dyDescent="0.55000000000000004"/>
    <row r="241" ht="15.75" customHeight="1" x14ac:dyDescent="0.55000000000000004"/>
    <row r="242" ht="15.75" customHeight="1" x14ac:dyDescent="0.55000000000000004"/>
    <row r="243" ht="15.75" customHeight="1" x14ac:dyDescent="0.55000000000000004"/>
    <row r="244" ht="15.75" customHeight="1" x14ac:dyDescent="0.55000000000000004"/>
    <row r="245" ht="15.75" customHeight="1" x14ac:dyDescent="0.55000000000000004"/>
    <row r="246" ht="15.75" customHeight="1" x14ac:dyDescent="0.55000000000000004"/>
    <row r="247" ht="15.75" customHeight="1" x14ac:dyDescent="0.55000000000000004"/>
    <row r="248" ht="15.75" customHeight="1" x14ac:dyDescent="0.55000000000000004"/>
    <row r="249" ht="15.75" customHeight="1" x14ac:dyDescent="0.55000000000000004"/>
    <row r="250" ht="15.75" customHeight="1" x14ac:dyDescent="0.55000000000000004"/>
    <row r="251" ht="15.75" customHeight="1" x14ac:dyDescent="0.55000000000000004"/>
    <row r="252" ht="15.75" customHeight="1" x14ac:dyDescent="0.55000000000000004"/>
    <row r="253" ht="15.75" customHeight="1" x14ac:dyDescent="0.55000000000000004"/>
    <row r="254" ht="15.75" customHeight="1" x14ac:dyDescent="0.55000000000000004"/>
    <row r="255" ht="15.75" customHeight="1" x14ac:dyDescent="0.55000000000000004"/>
    <row r="256" ht="15.75" customHeight="1" x14ac:dyDescent="0.55000000000000004"/>
    <row r="257" ht="15.75" customHeight="1" x14ac:dyDescent="0.55000000000000004"/>
    <row r="258" ht="15.75" customHeight="1" x14ac:dyDescent="0.55000000000000004"/>
    <row r="259" ht="15.75" customHeight="1" x14ac:dyDescent="0.55000000000000004"/>
    <row r="260" ht="15.75" customHeight="1" x14ac:dyDescent="0.55000000000000004"/>
    <row r="261" ht="15.75" customHeight="1" x14ac:dyDescent="0.55000000000000004"/>
    <row r="262" ht="15.75" customHeight="1" x14ac:dyDescent="0.55000000000000004"/>
    <row r="263" ht="15.75" customHeight="1" x14ac:dyDescent="0.55000000000000004"/>
    <row r="264" ht="15.75" customHeight="1" x14ac:dyDescent="0.55000000000000004"/>
    <row r="265" ht="15.75" customHeight="1" x14ac:dyDescent="0.55000000000000004"/>
    <row r="266" ht="15.75" customHeight="1" x14ac:dyDescent="0.55000000000000004"/>
    <row r="267" ht="15.75" customHeight="1" x14ac:dyDescent="0.55000000000000004"/>
    <row r="268" ht="15.75" customHeight="1" x14ac:dyDescent="0.55000000000000004"/>
    <row r="269" ht="15.75" customHeight="1" x14ac:dyDescent="0.55000000000000004"/>
    <row r="270" ht="15.75" customHeight="1" x14ac:dyDescent="0.55000000000000004"/>
    <row r="271" ht="15.75" customHeight="1" x14ac:dyDescent="0.55000000000000004"/>
    <row r="272" ht="15.75" customHeight="1" x14ac:dyDescent="0.55000000000000004"/>
    <row r="273" ht="15.75" customHeight="1" x14ac:dyDescent="0.55000000000000004"/>
    <row r="274" ht="15.75" customHeight="1" x14ac:dyDescent="0.55000000000000004"/>
    <row r="275" ht="15.75" customHeight="1" x14ac:dyDescent="0.55000000000000004"/>
    <row r="276" ht="15.75" customHeight="1" x14ac:dyDescent="0.55000000000000004"/>
    <row r="277" ht="15.75" customHeight="1" x14ac:dyDescent="0.55000000000000004"/>
    <row r="278" ht="15.75" customHeight="1" x14ac:dyDescent="0.55000000000000004"/>
    <row r="279" ht="15.75" customHeight="1" x14ac:dyDescent="0.55000000000000004"/>
    <row r="280" ht="15.75" customHeight="1" x14ac:dyDescent="0.55000000000000004"/>
    <row r="281" ht="15.75" customHeight="1" x14ac:dyDescent="0.55000000000000004"/>
    <row r="282" ht="15.75" customHeight="1" x14ac:dyDescent="0.55000000000000004"/>
    <row r="283" ht="15.75" customHeight="1" x14ac:dyDescent="0.55000000000000004"/>
    <row r="284" ht="15.75" customHeight="1" x14ac:dyDescent="0.55000000000000004"/>
    <row r="285" ht="15.75" customHeight="1" x14ac:dyDescent="0.55000000000000004"/>
    <row r="286" ht="15.75" customHeight="1" x14ac:dyDescent="0.55000000000000004"/>
    <row r="287" ht="15.75" customHeight="1" x14ac:dyDescent="0.55000000000000004"/>
    <row r="288" ht="15.75" customHeight="1" x14ac:dyDescent="0.55000000000000004"/>
    <row r="289" ht="15.75" customHeight="1" x14ac:dyDescent="0.55000000000000004"/>
    <row r="290" ht="15.75" customHeight="1" x14ac:dyDescent="0.55000000000000004"/>
    <row r="291" ht="15.75" customHeight="1" x14ac:dyDescent="0.55000000000000004"/>
    <row r="292" ht="15.75" customHeight="1" x14ac:dyDescent="0.55000000000000004"/>
    <row r="293" ht="15.75" customHeight="1" x14ac:dyDescent="0.55000000000000004"/>
    <row r="294" ht="15.75" customHeight="1" x14ac:dyDescent="0.55000000000000004"/>
    <row r="295" ht="15.75" customHeight="1" x14ac:dyDescent="0.55000000000000004"/>
    <row r="296" ht="15.75" customHeight="1" x14ac:dyDescent="0.55000000000000004"/>
    <row r="297" ht="15.75" customHeight="1" x14ac:dyDescent="0.55000000000000004"/>
    <row r="298" ht="15.75" customHeight="1" x14ac:dyDescent="0.55000000000000004"/>
    <row r="299" ht="15.75" customHeight="1" x14ac:dyDescent="0.55000000000000004"/>
    <row r="300" ht="15.75" customHeight="1" x14ac:dyDescent="0.55000000000000004"/>
    <row r="301" ht="15.75" customHeight="1" x14ac:dyDescent="0.55000000000000004"/>
    <row r="302" ht="15.75" customHeight="1" x14ac:dyDescent="0.55000000000000004"/>
    <row r="303" ht="15.75" customHeight="1" x14ac:dyDescent="0.55000000000000004"/>
    <row r="304" ht="15.75" customHeight="1" x14ac:dyDescent="0.55000000000000004"/>
    <row r="305" ht="15.75" customHeight="1" x14ac:dyDescent="0.55000000000000004"/>
    <row r="306" ht="15.75" customHeight="1" x14ac:dyDescent="0.55000000000000004"/>
    <row r="307" ht="15.75" customHeight="1" x14ac:dyDescent="0.55000000000000004"/>
    <row r="308" ht="15.75" customHeight="1" x14ac:dyDescent="0.55000000000000004"/>
    <row r="309" ht="15.75" customHeight="1" x14ac:dyDescent="0.55000000000000004"/>
    <row r="310" ht="15.75" customHeight="1" x14ac:dyDescent="0.55000000000000004"/>
    <row r="311" ht="15.75" customHeight="1" x14ac:dyDescent="0.55000000000000004"/>
    <row r="312" ht="15.75" customHeight="1" x14ac:dyDescent="0.55000000000000004"/>
    <row r="313" ht="15.75" customHeight="1" x14ac:dyDescent="0.55000000000000004"/>
    <row r="314" ht="15.75" customHeight="1" x14ac:dyDescent="0.55000000000000004"/>
    <row r="315" ht="15.75" customHeight="1" x14ac:dyDescent="0.55000000000000004"/>
    <row r="316" ht="15.75" customHeight="1" x14ac:dyDescent="0.55000000000000004"/>
    <row r="317" ht="15.75" customHeight="1" x14ac:dyDescent="0.55000000000000004"/>
    <row r="318" ht="15.75" customHeight="1" x14ac:dyDescent="0.55000000000000004"/>
    <row r="319" ht="15.75" customHeight="1" x14ac:dyDescent="0.55000000000000004"/>
    <row r="320" ht="15.75" customHeight="1" x14ac:dyDescent="0.55000000000000004"/>
    <row r="321" ht="15.75" customHeight="1" x14ac:dyDescent="0.55000000000000004"/>
    <row r="322" ht="15.75" customHeight="1" x14ac:dyDescent="0.55000000000000004"/>
    <row r="323" ht="15.75" customHeight="1" x14ac:dyDescent="0.55000000000000004"/>
    <row r="324" ht="15.75" customHeight="1" x14ac:dyDescent="0.55000000000000004"/>
    <row r="325" ht="15.75" customHeight="1" x14ac:dyDescent="0.55000000000000004"/>
    <row r="326" ht="15.75" customHeight="1" x14ac:dyDescent="0.55000000000000004"/>
    <row r="327" ht="15.75" customHeight="1" x14ac:dyDescent="0.55000000000000004"/>
    <row r="328" ht="15.75" customHeight="1" x14ac:dyDescent="0.55000000000000004"/>
    <row r="329" ht="15.75" customHeight="1" x14ac:dyDescent="0.55000000000000004"/>
    <row r="330" ht="15.75" customHeight="1" x14ac:dyDescent="0.55000000000000004"/>
    <row r="331" ht="15.75" customHeight="1" x14ac:dyDescent="0.55000000000000004"/>
    <row r="332" ht="15.75" customHeight="1" x14ac:dyDescent="0.55000000000000004"/>
    <row r="333" ht="15.75" customHeight="1" x14ac:dyDescent="0.55000000000000004"/>
    <row r="334" ht="15.75" customHeight="1" x14ac:dyDescent="0.55000000000000004"/>
    <row r="335" ht="15.75" customHeight="1" x14ac:dyDescent="0.55000000000000004"/>
    <row r="336" ht="15.75" customHeight="1" x14ac:dyDescent="0.55000000000000004"/>
    <row r="337" ht="15.75" customHeight="1" x14ac:dyDescent="0.55000000000000004"/>
    <row r="338" ht="15.75" customHeight="1" x14ac:dyDescent="0.55000000000000004"/>
    <row r="339" ht="15.75" customHeight="1" x14ac:dyDescent="0.55000000000000004"/>
    <row r="340" ht="15.75" customHeight="1" x14ac:dyDescent="0.55000000000000004"/>
    <row r="341" ht="15.75" customHeight="1" x14ac:dyDescent="0.55000000000000004"/>
    <row r="342" ht="15.75" customHeight="1" x14ac:dyDescent="0.55000000000000004"/>
    <row r="343" ht="15.75" customHeight="1" x14ac:dyDescent="0.55000000000000004"/>
    <row r="344" ht="15.75" customHeight="1" x14ac:dyDescent="0.55000000000000004"/>
    <row r="345" ht="15.75" customHeight="1" x14ac:dyDescent="0.55000000000000004"/>
    <row r="346" ht="15.75" customHeight="1" x14ac:dyDescent="0.55000000000000004"/>
    <row r="347" ht="15.75" customHeight="1" x14ac:dyDescent="0.55000000000000004"/>
    <row r="348" ht="15.75" customHeight="1" x14ac:dyDescent="0.55000000000000004"/>
    <row r="349" ht="15.75" customHeight="1" x14ac:dyDescent="0.55000000000000004"/>
    <row r="350" ht="15.75" customHeight="1" x14ac:dyDescent="0.55000000000000004"/>
    <row r="351" ht="15.75" customHeight="1" x14ac:dyDescent="0.55000000000000004"/>
    <row r="352" ht="15.75" customHeight="1" x14ac:dyDescent="0.55000000000000004"/>
    <row r="353" ht="15.75" customHeight="1" x14ac:dyDescent="0.55000000000000004"/>
    <row r="354" ht="15.75" customHeight="1" x14ac:dyDescent="0.55000000000000004"/>
    <row r="355" ht="15.75" customHeight="1" x14ac:dyDescent="0.55000000000000004"/>
    <row r="356" ht="15.75" customHeight="1" x14ac:dyDescent="0.55000000000000004"/>
    <row r="357" ht="15.75" customHeight="1" x14ac:dyDescent="0.55000000000000004"/>
    <row r="358" ht="15.75" customHeight="1" x14ac:dyDescent="0.55000000000000004"/>
    <row r="359" ht="15.75" customHeight="1" x14ac:dyDescent="0.55000000000000004"/>
    <row r="360" ht="15.75" customHeight="1" x14ac:dyDescent="0.55000000000000004"/>
    <row r="361" ht="15.75" customHeight="1" x14ac:dyDescent="0.55000000000000004"/>
    <row r="362" ht="15.75" customHeight="1" x14ac:dyDescent="0.55000000000000004"/>
    <row r="363" ht="15.75" customHeight="1" x14ac:dyDescent="0.55000000000000004"/>
    <row r="364" ht="15.75" customHeight="1" x14ac:dyDescent="0.55000000000000004"/>
    <row r="365" ht="15.75" customHeight="1" x14ac:dyDescent="0.55000000000000004"/>
    <row r="366" ht="15.75" customHeight="1" x14ac:dyDescent="0.55000000000000004"/>
    <row r="367" ht="15.75" customHeight="1" x14ac:dyDescent="0.55000000000000004"/>
    <row r="368" ht="15.75" customHeight="1" x14ac:dyDescent="0.55000000000000004"/>
    <row r="369" ht="15.75" customHeight="1" x14ac:dyDescent="0.55000000000000004"/>
    <row r="370" ht="15.75" customHeight="1" x14ac:dyDescent="0.55000000000000004"/>
    <row r="371" ht="15.75" customHeight="1" x14ac:dyDescent="0.55000000000000004"/>
    <row r="372" ht="15.75" customHeight="1" x14ac:dyDescent="0.55000000000000004"/>
    <row r="373" ht="15.75" customHeight="1" x14ac:dyDescent="0.55000000000000004"/>
    <row r="374" ht="15.75" customHeight="1" x14ac:dyDescent="0.55000000000000004"/>
    <row r="375" ht="15.75" customHeight="1" x14ac:dyDescent="0.55000000000000004"/>
    <row r="376" ht="15.75" customHeight="1" x14ac:dyDescent="0.55000000000000004"/>
    <row r="377" ht="15.75" customHeight="1" x14ac:dyDescent="0.55000000000000004"/>
    <row r="378" ht="15.75" customHeight="1" x14ac:dyDescent="0.55000000000000004"/>
    <row r="379" ht="15.75" customHeight="1" x14ac:dyDescent="0.55000000000000004"/>
    <row r="380" ht="15.75" customHeight="1" x14ac:dyDescent="0.55000000000000004"/>
    <row r="381" ht="15.75" customHeight="1" x14ac:dyDescent="0.55000000000000004"/>
    <row r="382" ht="15.75" customHeight="1" x14ac:dyDescent="0.55000000000000004"/>
    <row r="383" ht="15.75" customHeight="1" x14ac:dyDescent="0.55000000000000004"/>
    <row r="384" ht="15.75" customHeight="1" x14ac:dyDescent="0.55000000000000004"/>
    <row r="385" ht="15.75" customHeight="1" x14ac:dyDescent="0.55000000000000004"/>
    <row r="386" ht="15.75" customHeight="1" x14ac:dyDescent="0.55000000000000004"/>
    <row r="387" ht="15.75" customHeight="1" x14ac:dyDescent="0.55000000000000004"/>
    <row r="388" ht="15.75" customHeight="1" x14ac:dyDescent="0.55000000000000004"/>
    <row r="389" ht="15.75" customHeight="1" x14ac:dyDescent="0.55000000000000004"/>
    <row r="390" ht="15.75" customHeight="1" x14ac:dyDescent="0.55000000000000004"/>
    <row r="391" ht="15.75" customHeight="1" x14ac:dyDescent="0.55000000000000004"/>
    <row r="392" ht="15.75" customHeight="1" x14ac:dyDescent="0.55000000000000004"/>
    <row r="393" ht="15.75" customHeight="1" x14ac:dyDescent="0.55000000000000004"/>
    <row r="394" ht="15.75" customHeight="1" x14ac:dyDescent="0.55000000000000004"/>
    <row r="395" ht="15.75" customHeight="1" x14ac:dyDescent="0.55000000000000004"/>
    <row r="396" ht="15.75" customHeight="1" x14ac:dyDescent="0.55000000000000004"/>
    <row r="397" ht="15.75" customHeight="1" x14ac:dyDescent="0.55000000000000004"/>
    <row r="398" ht="15.75" customHeight="1" x14ac:dyDescent="0.55000000000000004"/>
    <row r="399" ht="15.75" customHeight="1" x14ac:dyDescent="0.55000000000000004"/>
    <row r="400" ht="15.75" customHeight="1" x14ac:dyDescent="0.55000000000000004"/>
    <row r="401" ht="15.75" customHeight="1" x14ac:dyDescent="0.55000000000000004"/>
    <row r="402" ht="15.75" customHeight="1" x14ac:dyDescent="0.55000000000000004"/>
    <row r="403" ht="15.75" customHeight="1" x14ac:dyDescent="0.55000000000000004"/>
    <row r="404" ht="15.75" customHeight="1" x14ac:dyDescent="0.55000000000000004"/>
    <row r="405" ht="15.75" customHeight="1" x14ac:dyDescent="0.55000000000000004"/>
    <row r="406" ht="15.75" customHeight="1" x14ac:dyDescent="0.55000000000000004"/>
    <row r="407" ht="15.75" customHeight="1" x14ac:dyDescent="0.55000000000000004"/>
    <row r="408" ht="15.75" customHeight="1" x14ac:dyDescent="0.55000000000000004"/>
    <row r="409" ht="15.75" customHeight="1" x14ac:dyDescent="0.55000000000000004"/>
    <row r="410" ht="15.75" customHeight="1" x14ac:dyDescent="0.55000000000000004"/>
    <row r="411" ht="15.75" customHeight="1" x14ac:dyDescent="0.55000000000000004"/>
    <row r="412" ht="15.75" customHeight="1" x14ac:dyDescent="0.55000000000000004"/>
    <row r="413" ht="15.75" customHeight="1" x14ac:dyDescent="0.55000000000000004"/>
    <row r="414" ht="15.75" customHeight="1" x14ac:dyDescent="0.55000000000000004"/>
    <row r="415" ht="15.75" customHeight="1" x14ac:dyDescent="0.55000000000000004"/>
    <row r="416" ht="15.75" customHeight="1" x14ac:dyDescent="0.55000000000000004"/>
    <row r="417" ht="15.75" customHeight="1" x14ac:dyDescent="0.55000000000000004"/>
    <row r="418" ht="15.75" customHeight="1" x14ac:dyDescent="0.55000000000000004"/>
    <row r="419" ht="15.75" customHeight="1" x14ac:dyDescent="0.55000000000000004"/>
    <row r="420" ht="15.75" customHeight="1" x14ac:dyDescent="0.55000000000000004"/>
    <row r="421" ht="15.75" customHeight="1" x14ac:dyDescent="0.55000000000000004"/>
    <row r="422" ht="15.75" customHeight="1" x14ac:dyDescent="0.55000000000000004"/>
    <row r="423" ht="15.75" customHeight="1" x14ac:dyDescent="0.55000000000000004"/>
    <row r="424" ht="15.75" customHeight="1" x14ac:dyDescent="0.55000000000000004"/>
    <row r="425" ht="15.75" customHeight="1" x14ac:dyDescent="0.55000000000000004"/>
    <row r="426" ht="15.75" customHeight="1" x14ac:dyDescent="0.55000000000000004"/>
    <row r="427" ht="15.75" customHeight="1" x14ac:dyDescent="0.55000000000000004"/>
    <row r="428" ht="15.75" customHeight="1" x14ac:dyDescent="0.55000000000000004"/>
    <row r="429" ht="15.75" customHeight="1" x14ac:dyDescent="0.55000000000000004"/>
    <row r="430" ht="15.75" customHeight="1" x14ac:dyDescent="0.55000000000000004"/>
    <row r="431" ht="15.75" customHeight="1" x14ac:dyDescent="0.55000000000000004"/>
    <row r="432" ht="15.75" customHeight="1" x14ac:dyDescent="0.55000000000000004"/>
    <row r="433" ht="15.75" customHeight="1" x14ac:dyDescent="0.55000000000000004"/>
    <row r="434" ht="15.75" customHeight="1" x14ac:dyDescent="0.55000000000000004"/>
    <row r="435" ht="15.75" customHeight="1" x14ac:dyDescent="0.55000000000000004"/>
    <row r="436" ht="15.75" customHeight="1" x14ac:dyDescent="0.55000000000000004"/>
    <row r="437" ht="15.75" customHeight="1" x14ac:dyDescent="0.55000000000000004"/>
    <row r="438" ht="15.75" customHeight="1" x14ac:dyDescent="0.55000000000000004"/>
    <row r="439" ht="15.75" customHeight="1" x14ac:dyDescent="0.55000000000000004"/>
    <row r="440" ht="15.75" customHeight="1" x14ac:dyDescent="0.55000000000000004"/>
    <row r="441" ht="15.75" customHeight="1" x14ac:dyDescent="0.55000000000000004"/>
    <row r="442" ht="15.75" customHeight="1" x14ac:dyDescent="0.55000000000000004"/>
    <row r="443" ht="15.75" customHeight="1" x14ac:dyDescent="0.55000000000000004"/>
    <row r="444" ht="15.75" customHeight="1" x14ac:dyDescent="0.55000000000000004"/>
    <row r="445" ht="15.75" customHeight="1" x14ac:dyDescent="0.55000000000000004"/>
    <row r="446" ht="15.75" customHeight="1" x14ac:dyDescent="0.55000000000000004"/>
    <row r="447" ht="15.75" customHeight="1" x14ac:dyDescent="0.55000000000000004"/>
    <row r="448" ht="15.75" customHeight="1" x14ac:dyDescent="0.55000000000000004"/>
    <row r="449" ht="15.75" customHeight="1" x14ac:dyDescent="0.55000000000000004"/>
    <row r="450" ht="15.75" customHeight="1" x14ac:dyDescent="0.55000000000000004"/>
    <row r="451" ht="15.75" customHeight="1" x14ac:dyDescent="0.55000000000000004"/>
    <row r="452" ht="15.75" customHeight="1" x14ac:dyDescent="0.55000000000000004"/>
    <row r="453" ht="15.75" customHeight="1" x14ac:dyDescent="0.55000000000000004"/>
    <row r="454" ht="15.75" customHeight="1" x14ac:dyDescent="0.55000000000000004"/>
    <row r="455" ht="15.75" customHeight="1" x14ac:dyDescent="0.55000000000000004"/>
    <row r="456" ht="15.75" customHeight="1" x14ac:dyDescent="0.55000000000000004"/>
    <row r="457" ht="15.75" customHeight="1" x14ac:dyDescent="0.55000000000000004"/>
    <row r="458" ht="15.75" customHeight="1" x14ac:dyDescent="0.55000000000000004"/>
    <row r="459" ht="15.75" customHeight="1" x14ac:dyDescent="0.55000000000000004"/>
    <row r="460" ht="15.75" customHeight="1" x14ac:dyDescent="0.55000000000000004"/>
    <row r="461" ht="15.75" customHeight="1" x14ac:dyDescent="0.55000000000000004"/>
    <row r="462" ht="15.75" customHeight="1" x14ac:dyDescent="0.55000000000000004"/>
    <row r="463" ht="15.75" customHeight="1" x14ac:dyDescent="0.55000000000000004"/>
    <row r="464" ht="15.75" customHeight="1" x14ac:dyDescent="0.55000000000000004"/>
    <row r="465" ht="15.75" customHeight="1" x14ac:dyDescent="0.55000000000000004"/>
    <row r="466" ht="15.75" customHeight="1" x14ac:dyDescent="0.55000000000000004"/>
    <row r="467" ht="15.75" customHeight="1" x14ac:dyDescent="0.55000000000000004"/>
    <row r="468" ht="15.75" customHeight="1" x14ac:dyDescent="0.55000000000000004"/>
    <row r="469" ht="15.75" customHeight="1" x14ac:dyDescent="0.55000000000000004"/>
    <row r="470" ht="15.75" customHeight="1" x14ac:dyDescent="0.55000000000000004"/>
    <row r="471" ht="15.75" customHeight="1" x14ac:dyDescent="0.55000000000000004"/>
    <row r="472" ht="15.75" customHeight="1" x14ac:dyDescent="0.55000000000000004"/>
    <row r="473" ht="15.75" customHeight="1" x14ac:dyDescent="0.55000000000000004"/>
    <row r="474" ht="15.75" customHeight="1" x14ac:dyDescent="0.55000000000000004"/>
    <row r="475" ht="15.75" customHeight="1" x14ac:dyDescent="0.55000000000000004"/>
    <row r="476" ht="15.75" customHeight="1" x14ac:dyDescent="0.55000000000000004"/>
    <row r="477" ht="15.75" customHeight="1" x14ac:dyDescent="0.55000000000000004"/>
    <row r="478" ht="15.75" customHeight="1" x14ac:dyDescent="0.55000000000000004"/>
    <row r="479" ht="15.75" customHeight="1" x14ac:dyDescent="0.55000000000000004"/>
    <row r="480" ht="15.75" customHeight="1" x14ac:dyDescent="0.55000000000000004"/>
    <row r="481" ht="15.75" customHeight="1" x14ac:dyDescent="0.55000000000000004"/>
    <row r="482" ht="15.75" customHeight="1" x14ac:dyDescent="0.55000000000000004"/>
    <row r="483" ht="15.75" customHeight="1" x14ac:dyDescent="0.55000000000000004"/>
    <row r="484" ht="15.75" customHeight="1" x14ac:dyDescent="0.55000000000000004"/>
    <row r="485" ht="15.75" customHeight="1" x14ac:dyDescent="0.55000000000000004"/>
    <row r="486" ht="15.75" customHeight="1" x14ac:dyDescent="0.55000000000000004"/>
    <row r="487" ht="15.75" customHeight="1" x14ac:dyDescent="0.55000000000000004"/>
    <row r="488" ht="15.75" customHeight="1" x14ac:dyDescent="0.55000000000000004"/>
    <row r="489" ht="15.75" customHeight="1" x14ac:dyDescent="0.55000000000000004"/>
    <row r="490" ht="15.75" customHeight="1" x14ac:dyDescent="0.55000000000000004"/>
    <row r="491" ht="15.75" customHeight="1" x14ac:dyDescent="0.55000000000000004"/>
    <row r="492" ht="15.75" customHeight="1" x14ac:dyDescent="0.55000000000000004"/>
    <row r="493" ht="15.75" customHeight="1" x14ac:dyDescent="0.55000000000000004"/>
    <row r="494" ht="15.75" customHeight="1" x14ac:dyDescent="0.55000000000000004"/>
    <row r="495" ht="15.75" customHeight="1" x14ac:dyDescent="0.55000000000000004"/>
    <row r="496" ht="15.75" customHeight="1" x14ac:dyDescent="0.55000000000000004"/>
    <row r="497" ht="15.75" customHeight="1" x14ac:dyDescent="0.55000000000000004"/>
    <row r="498" ht="15.75" customHeight="1" x14ac:dyDescent="0.55000000000000004"/>
    <row r="499" ht="15.75" customHeight="1" x14ac:dyDescent="0.55000000000000004"/>
    <row r="500" ht="15.75" customHeight="1" x14ac:dyDescent="0.55000000000000004"/>
    <row r="501" ht="15.75" customHeight="1" x14ac:dyDescent="0.55000000000000004"/>
    <row r="502" ht="15.75" customHeight="1" x14ac:dyDescent="0.55000000000000004"/>
    <row r="503" ht="15.75" customHeight="1" x14ac:dyDescent="0.55000000000000004"/>
    <row r="504" ht="15.75" customHeight="1" x14ac:dyDescent="0.55000000000000004"/>
    <row r="505" ht="15.75" customHeight="1" x14ac:dyDescent="0.55000000000000004"/>
    <row r="506" ht="15.75" customHeight="1" x14ac:dyDescent="0.55000000000000004"/>
    <row r="507" ht="15.75" customHeight="1" x14ac:dyDescent="0.55000000000000004"/>
    <row r="508" ht="15.75" customHeight="1" x14ac:dyDescent="0.55000000000000004"/>
    <row r="509" ht="15.75" customHeight="1" x14ac:dyDescent="0.55000000000000004"/>
    <row r="510" ht="15.75" customHeight="1" x14ac:dyDescent="0.55000000000000004"/>
    <row r="511" ht="15.75" customHeight="1" x14ac:dyDescent="0.55000000000000004"/>
    <row r="512" ht="15.75" customHeight="1" x14ac:dyDescent="0.55000000000000004"/>
    <row r="513" ht="15.75" customHeight="1" x14ac:dyDescent="0.55000000000000004"/>
    <row r="514" ht="15.75" customHeight="1" x14ac:dyDescent="0.55000000000000004"/>
    <row r="515" ht="15.75" customHeight="1" x14ac:dyDescent="0.55000000000000004"/>
    <row r="516" ht="15.75" customHeight="1" x14ac:dyDescent="0.55000000000000004"/>
    <row r="517" ht="15.75" customHeight="1" x14ac:dyDescent="0.55000000000000004"/>
    <row r="518" ht="15.75" customHeight="1" x14ac:dyDescent="0.55000000000000004"/>
    <row r="519" ht="15.75" customHeight="1" x14ac:dyDescent="0.55000000000000004"/>
    <row r="520" ht="15.75" customHeight="1" x14ac:dyDescent="0.55000000000000004"/>
    <row r="521" ht="15.75" customHeight="1" x14ac:dyDescent="0.55000000000000004"/>
    <row r="522" ht="15.75" customHeight="1" x14ac:dyDescent="0.55000000000000004"/>
    <row r="523" ht="15.75" customHeight="1" x14ac:dyDescent="0.55000000000000004"/>
    <row r="524" ht="15.75" customHeight="1" x14ac:dyDescent="0.55000000000000004"/>
    <row r="525" ht="15.75" customHeight="1" x14ac:dyDescent="0.55000000000000004"/>
    <row r="526" ht="15.75" customHeight="1" x14ac:dyDescent="0.55000000000000004"/>
    <row r="527" ht="15.75" customHeight="1" x14ac:dyDescent="0.55000000000000004"/>
    <row r="528" ht="15.75" customHeight="1" x14ac:dyDescent="0.55000000000000004"/>
    <row r="529" ht="15.75" customHeight="1" x14ac:dyDescent="0.55000000000000004"/>
    <row r="530" ht="15.75" customHeight="1" x14ac:dyDescent="0.55000000000000004"/>
    <row r="531" ht="15.75" customHeight="1" x14ac:dyDescent="0.55000000000000004"/>
    <row r="532" ht="15.75" customHeight="1" x14ac:dyDescent="0.55000000000000004"/>
    <row r="533" ht="15.75" customHeight="1" x14ac:dyDescent="0.55000000000000004"/>
    <row r="534" ht="15.75" customHeight="1" x14ac:dyDescent="0.55000000000000004"/>
    <row r="535" ht="15.75" customHeight="1" x14ac:dyDescent="0.55000000000000004"/>
    <row r="536" ht="15.75" customHeight="1" x14ac:dyDescent="0.55000000000000004"/>
    <row r="537" ht="15.75" customHeight="1" x14ac:dyDescent="0.55000000000000004"/>
    <row r="538" ht="15.75" customHeight="1" x14ac:dyDescent="0.55000000000000004"/>
    <row r="539" ht="15.75" customHeight="1" x14ac:dyDescent="0.55000000000000004"/>
    <row r="540" ht="15.75" customHeight="1" x14ac:dyDescent="0.55000000000000004"/>
    <row r="541" ht="15.75" customHeight="1" x14ac:dyDescent="0.55000000000000004"/>
    <row r="542" ht="15.75" customHeight="1" x14ac:dyDescent="0.55000000000000004"/>
    <row r="543" ht="15.75" customHeight="1" x14ac:dyDescent="0.55000000000000004"/>
    <row r="544" ht="15.75" customHeight="1" x14ac:dyDescent="0.55000000000000004"/>
    <row r="545" ht="15.75" customHeight="1" x14ac:dyDescent="0.55000000000000004"/>
    <row r="546" ht="15.75" customHeight="1" x14ac:dyDescent="0.55000000000000004"/>
    <row r="547" ht="15.75" customHeight="1" x14ac:dyDescent="0.55000000000000004"/>
    <row r="548" ht="15.75" customHeight="1" x14ac:dyDescent="0.55000000000000004"/>
    <row r="549" ht="15.75" customHeight="1" x14ac:dyDescent="0.55000000000000004"/>
    <row r="550" ht="15.75" customHeight="1" x14ac:dyDescent="0.55000000000000004"/>
    <row r="551" ht="15.75" customHeight="1" x14ac:dyDescent="0.55000000000000004"/>
    <row r="552" ht="15.75" customHeight="1" x14ac:dyDescent="0.55000000000000004"/>
    <row r="553" ht="15.75" customHeight="1" x14ac:dyDescent="0.55000000000000004"/>
    <row r="554" ht="15.75" customHeight="1" x14ac:dyDescent="0.55000000000000004"/>
    <row r="555" ht="15.75" customHeight="1" x14ac:dyDescent="0.55000000000000004"/>
    <row r="556" ht="15.75" customHeight="1" x14ac:dyDescent="0.55000000000000004"/>
    <row r="557" ht="15.75" customHeight="1" x14ac:dyDescent="0.55000000000000004"/>
    <row r="558" ht="15.75" customHeight="1" x14ac:dyDescent="0.55000000000000004"/>
    <row r="559" ht="15.75" customHeight="1" x14ac:dyDescent="0.55000000000000004"/>
    <row r="560" ht="15.75" customHeight="1" x14ac:dyDescent="0.55000000000000004"/>
    <row r="561" ht="15.75" customHeight="1" x14ac:dyDescent="0.55000000000000004"/>
    <row r="562" ht="15.75" customHeight="1" x14ac:dyDescent="0.55000000000000004"/>
    <row r="563" ht="15.75" customHeight="1" x14ac:dyDescent="0.55000000000000004"/>
    <row r="564" ht="15.75" customHeight="1" x14ac:dyDescent="0.55000000000000004"/>
    <row r="565" ht="15.75" customHeight="1" x14ac:dyDescent="0.55000000000000004"/>
    <row r="566" ht="15.75" customHeight="1" x14ac:dyDescent="0.55000000000000004"/>
    <row r="567" ht="15.75" customHeight="1" x14ac:dyDescent="0.55000000000000004"/>
    <row r="568" ht="15.75" customHeight="1" x14ac:dyDescent="0.55000000000000004"/>
    <row r="569" ht="15.75" customHeight="1" x14ac:dyDescent="0.55000000000000004"/>
    <row r="570" ht="15.75" customHeight="1" x14ac:dyDescent="0.55000000000000004"/>
    <row r="571" ht="15.75" customHeight="1" x14ac:dyDescent="0.55000000000000004"/>
    <row r="572" ht="15.75" customHeight="1" x14ac:dyDescent="0.55000000000000004"/>
    <row r="573" ht="15.75" customHeight="1" x14ac:dyDescent="0.55000000000000004"/>
    <row r="574" ht="15.75" customHeight="1" x14ac:dyDescent="0.55000000000000004"/>
    <row r="575" ht="15.75" customHeight="1" x14ac:dyDescent="0.55000000000000004"/>
    <row r="576" ht="15.75" customHeight="1" x14ac:dyDescent="0.55000000000000004"/>
    <row r="577" ht="15.75" customHeight="1" x14ac:dyDescent="0.55000000000000004"/>
    <row r="578" ht="15.75" customHeight="1" x14ac:dyDescent="0.55000000000000004"/>
    <row r="579" ht="15.75" customHeight="1" x14ac:dyDescent="0.55000000000000004"/>
    <row r="580" ht="15.75" customHeight="1" x14ac:dyDescent="0.55000000000000004"/>
    <row r="581" ht="15.75" customHeight="1" x14ac:dyDescent="0.55000000000000004"/>
    <row r="582" ht="15.75" customHeight="1" x14ac:dyDescent="0.55000000000000004"/>
    <row r="583" ht="15.75" customHeight="1" x14ac:dyDescent="0.55000000000000004"/>
    <row r="584" ht="15.75" customHeight="1" x14ac:dyDescent="0.55000000000000004"/>
    <row r="585" ht="15.75" customHeight="1" x14ac:dyDescent="0.55000000000000004"/>
    <row r="586" ht="15.75" customHeight="1" x14ac:dyDescent="0.55000000000000004"/>
    <row r="587" ht="15.75" customHeight="1" x14ac:dyDescent="0.55000000000000004"/>
    <row r="588" ht="15.75" customHeight="1" x14ac:dyDescent="0.55000000000000004"/>
    <row r="589" ht="15.75" customHeight="1" x14ac:dyDescent="0.55000000000000004"/>
    <row r="590" ht="15.75" customHeight="1" x14ac:dyDescent="0.55000000000000004"/>
    <row r="591" ht="15.75" customHeight="1" x14ac:dyDescent="0.55000000000000004"/>
    <row r="592" ht="15.75" customHeight="1" x14ac:dyDescent="0.55000000000000004"/>
    <row r="593" ht="15.75" customHeight="1" x14ac:dyDescent="0.55000000000000004"/>
    <row r="594" ht="15.75" customHeight="1" x14ac:dyDescent="0.55000000000000004"/>
    <row r="595" ht="15.75" customHeight="1" x14ac:dyDescent="0.55000000000000004"/>
    <row r="596" ht="15.75" customHeight="1" x14ac:dyDescent="0.55000000000000004"/>
    <row r="597" ht="15.75" customHeight="1" x14ac:dyDescent="0.55000000000000004"/>
    <row r="598" ht="15.75" customHeight="1" x14ac:dyDescent="0.55000000000000004"/>
    <row r="599" ht="15.75" customHeight="1" x14ac:dyDescent="0.55000000000000004"/>
    <row r="600" ht="15.75" customHeight="1" x14ac:dyDescent="0.55000000000000004"/>
    <row r="601" ht="15.75" customHeight="1" x14ac:dyDescent="0.55000000000000004"/>
    <row r="602" ht="15.75" customHeight="1" x14ac:dyDescent="0.55000000000000004"/>
    <row r="603" ht="15.75" customHeight="1" x14ac:dyDescent="0.55000000000000004"/>
    <row r="604" ht="15.75" customHeight="1" x14ac:dyDescent="0.55000000000000004"/>
    <row r="605" ht="15.75" customHeight="1" x14ac:dyDescent="0.55000000000000004"/>
    <row r="606" ht="15.75" customHeight="1" x14ac:dyDescent="0.55000000000000004"/>
    <row r="607" ht="15.75" customHeight="1" x14ac:dyDescent="0.55000000000000004"/>
    <row r="608" ht="15.75" customHeight="1" x14ac:dyDescent="0.55000000000000004"/>
    <row r="609" ht="15.75" customHeight="1" x14ac:dyDescent="0.55000000000000004"/>
    <row r="610" ht="15.75" customHeight="1" x14ac:dyDescent="0.55000000000000004"/>
    <row r="611" ht="15.75" customHeight="1" x14ac:dyDescent="0.55000000000000004"/>
    <row r="612" ht="15.75" customHeight="1" x14ac:dyDescent="0.55000000000000004"/>
    <row r="613" ht="15.75" customHeight="1" x14ac:dyDescent="0.55000000000000004"/>
    <row r="614" ht="15.75" customHeight="1" x14ac:dyDescent="0.55000000000000004"/>
    <row r="615" ht="15.75" customHeight="1" x14ac:dyDescent="0.55000000000000004"/>
    <row r="616" ht="15.75" customHeight="1" x14ac:dyDescent="0.55000000000000004"/>
    <row r="617" ht="15.75" customHeight="1" x14ac:dyDescent="0.55000000000000004"/>
    <row r="618" ht="15.75" customHeight="1" x14ac:dyDescent="0.55000000000000004"/>
    <row r="619" ht="15.75" customHeight="1" x14ac:dyDescent="0.55000000000000004"/>
    <row r="620" ht="15.75" customHeight="1" x14ac:dyDescent="0.55000000000000004"/>
    <row r="621" ht="15.75" customHeight="1" x14ac:dyDescent="0.55000000000000004"/>
    <row r="622" ht="15.75" customHeight="1" x14ac:dyDescent="0.55000000000000004"/>
    <row r="623" ht="15.75" customHeight="1" x14ac:dyDescent="0.55000000000000004"/>
    <row r="624" ht="15.75" customHeight="1" x14ac:dyDescent="0.55000000000000004"/>
    <row r="625" ht="15.75" customHeight="1" x14ac:dyDescent="0.55000000000000004"/>
    <row r="626" ht="15.75" customHeight="1" x14ac:dyDescent="0.55000000000000004"/>
    <row r="627" ht="15.75" customHeight="1" x14ac:dyDescent="0.55000000000000004"/>
    <row r="628" ht="15.75" customHeight="1" x14ac:dyDescent="0.55000000000000004"/>
    <row r="629" ht="15.75" customHeight="1" x14ac:dyDescent="0.55000000000000004"/>
    <row r="630" ht="15.75" customHeight="1" x14ac:dyDescent="0.55000000000000004"/>
    <row r="631" ht="15.75" customHeight="1" x14ac:dyDescent="0.55000000000000004"/>
    <row r="632" ht="15.75" customHeight="1" x14ac:dyDescent="0.55000000000000004"/>
    <row r="633" ht="15.75" customHeight="1" x14ac:dyDescent="0.55000000000000004"/>
    <row r="634" ht="15.75" customHeight="1" x14ac:dyDescent="0.55000000000000004"/>
    <row r="635" ht="15.75" customHeight="1" x14ac:dyDescent="0.55000000000000004"/>
    <row r="636" ht="15.75" customHeight="1" x14ac:dyDescent="0.55000000000000004"/>
    <row r="637" ht="15.75" customHeight="1" x14ac:dyDescent="0.55000000000000004"/>
    <row r="638" ht="15.75" customHeight="1" x14ac:dyDescent="0.55000000000000004"/>
    <row r="639" ht="15.75" customHeight="1" x14ac:dyDescent="0.55000000000000004"/>
    <row r="640" ht="15.75" customHeight="1" x14ac:dyDescent="0.55000000000000004"/>
    <row r="641" ht="15.75" customHeight="1" x14ac:dyDescent="0.55000000000000004"/>
    <row r="642" ht="15.75" customHeight="1" x14ac:dyDescent="0.55000000000000004"/>
    <row r="643" ht="15.75" customHeight="1" x14ac:dyDescent="0.55000000000000004"/>
    <row r="644" ht="15.75" customHeight="1" x14ac:dyDescent="0.55000000000000004"/>
    <row r="645" ht="15.75" customHeight="1" x14ac:dyDescent="0.55000000000000004"/>
    <row r="646" ht="15.75" customHeight="1" x14ac:dyDescent="0.55000000000000004"/>
    <row r="647" ht="15.75" customHeight="1" x14ac:dyDescent="0.55000000000000004"/>
    <row r="648" ht="15.75" customHeight="1" x14ac:dyDescent="0.55000000000000004"/>
    <row r="649" ht="15.75" customHeight="1" x14ac:dyDescent="0.55000000000000004"/>
    <row r="650" ht="15.75" customHeight="1" x14ac:dyDescent="0.55000000000000004"/>
    <row r="651" ht="15.75" customHeight="1" x14ac:dyDescent="0.55000000000000004"/>
    <row r="652" ht="15.75" customHeight="1" x14ac:dyDescent="0.55000000000000004"/>
    <row r="653" ht="15.75" customHeight="1" x14ac:dyDescent="0.55000000000000004"/>
    <row r="654" ht="15.75" customHeight="1" x14ac:dyDescent="0.55000000000000004"/>
    <row r="655" ht="15.75" customHeight="1" x14ac:dyDescent="0.55000000000000004"/>
    <row r="656" ht="15.75" customHeight="1" x14ac:dyDescent="0.55000000000000004"/>
    <row r="657" ht="15.75" customHeight="1" x14ac:dyDescent="0.55000000000000004"/>
    <row r="658" ht="15.75" customHeight="1" x14ac:dyDescent="0.55000000000000004"/>
    <row r="659" ht="15.75" customHeight="1" x14ac:dyDescent="0.55000000000000004"/>
    <row r="660" ht="15.75" customHeight="1" x14ac:dyDescent="0.55000000000000004"/>
    <row r="661" ht="15.75" customHeight="1" x14ac:dyDescent="0.55000000000000004"/>
    <row r="662" ht="15.75" customHeight="1" x14ac:dyDescent="0.55000000000000004"/>
    <row r="663" ht="15.75" customHeight="1" x14ac:dyDescent="0.55000000000000004"/>
    <row r="664" ht="15.75" customHeight="1" x14ac:dyDescent="0.55000000000000004"/>
    <row r="665" ht="15.75" customHeight="1" x14ac:dyDescent="0.55000000000000004"/>
    <row r="666" ht="15.75" customHeight="1" x14ac:dyDescent="0.55000000000000004"/>
    <row r="667" ht="15.75" customHeight="1" x14ac:dyDescent="0.55000000000000004"/>
    <row r="668" ht="15.75" customHeight="1" x14ac:dyDescent="0.55000000000000004"/>
    <row r="669" ht="15.75" customHeight="1" x14ac:dyDescent="0.55000000000000004"/>
    <row r="670" ht="15.75" customHeight="1" x14ac:dyDescent="0.55000000000000004"/>
    <row r="671" ht="15.75" customHeight="1" x14ac:dyDescent="0.55000000000000004"/>
    <row r="672" ht="15.75" customHeight="1" x14ac:dyDescent="0.55000000000000004"/>
    <row r="673" ht="15.75" customHeight="1" x14ac:dyDescent="0.55000000000000004"/>
    <row r="674" ht="15.75" customHeight="1" x14ac:dyDescent="0.55000000000000004"/>
    <row r="675" ht="15.75" customHeight="1" x14ac:dyDescent="0.55000000000000004"/>
    <row r="676" ht="15.75" customHeight="1" x14ac:dyDescent="0.55000000000000004"/>
    <row r="677" ht="15.75" customHeight="1" x14ac:dyDescent="0.55000000000000004"/>
    <row r="678" ht="15.75" customHeight="1" x14ac:dyDescent="0.55000000000000004"/>
    <row r="679" ht="15.75" customHeight="1" x14ac:dyDescent="0.55000000000000004"/>
    <row r="680" ht="15.75" customHeight="1" x14ac:dyDescent="0.55000000000000004"/>
    <row r="681" ht="15.75" customHeight="1" x14ac:dyDescent="0.55000000000000004"/>
    <row r="682" ht="15.75" customHeight="1" x14ac:dyDescent="0.55000000000000004"/>
    <row r="683" ht="15.75" customHeight="1" x14ac:dyDescent="0.55000000000000004"/>
    <row r="684" ht="15.75" customHeight="1" x14ac:dyDescent="0.55000000000000004"/>
    <row r="685" ht="15.75" customHeight="1" x14ac:dyDescent="0.55000000000000004"/>
    <row r="686" ht="15.75" customHeight="1" x14ac:dyDescent="0.55000000000000004"/>
    <row r="687" ht="15.75" customHeight="1" x14ac:dyDescent="0.55000000000000004"/>
    <row r="688" ht="15.75" customHeight="1" x14ac:dyDescent="0.55000000000000004"/>
    <row r="689" ht="15.75" customHeight="1" x14ac:dyDescent="0.55000000000000004"/>
    <row r="690" ht="15.75" customHeight="1" x14ac:dyDescent="0.55000000000000004"/>
    <row r="691" ht="15.75" customHeight="1" x14ac:dyDescent="0.55000000000000004"/>
    <row r="692" ht="15.75" customHeight="1" x14ac:dyDescent="0.55000000000000004"/>
    <row r="693" ht="15.75" customHeight="1" x14ac:dyDescent="0.55000000000000004"/>
    <row r="694" ht="15.75" customHeight="1" x14ac:dyDescent="0.55000000000000004"/>
    <row r="695" ht="15.75" customHeight="1" x14ac:dyDescent="0.55000000000000004"/>
    <row r="696" ht="15.75" customHeight="1" x14ac:dyDescent="0.55000000000000004"/>
    <row r="697" ht="15.75" customHeight="1" x14ac:dyDescent="0.55000000000000004"/>
    <row r="698" ht="15.75" customHeight="1" x14ac:dyDescent="0.55000000000000004"/>
    <row r="699" ht="15.75" customHeight="1" x14ac:dyDescent="0.55000000000000004"/>
    <row r="700" ht="15.75" customHeight="1" x14ac:dyDescent="0.55000000000000004"/>
    <row r="701" ht="15.75" customHeight="1" x14ac:dyDescent="0.55000000000000004"/>
    <row r="702" ht="15.75" customHeight="1" x14ac:dyDescent="0.55000000000000004"/>
    <row r="703" ht="15.75" customHeight="1" x14ac:dyDescent="0.55000000000000004"/>
    <row r="704" ht="15.75" customHeight="1" x14ac:dyDescent="0.55000000000000004"/>
    <row r="705" ht="15.75" customHeight="1" x14ac:dyDescent="0.55000000000000004"/>
    <row r="706" ht="15.75" customHeight="1" x14ac:dyDescent="0.55000000000000004"/>
    <row r="707" ht="15.75" customHeight="1" x14ac:dyDescent="0.55000000000000004"/>
    <row r="708" ht="15.75" customHeight="1" x14ac:dyDescent="0.55000000000000004"/>
    <row r="709" ht="15.75" customHeight="1" x14ac:dyDescent="0.55000000000000004"/>
    <row r="710" ht="15.75" customHeight="1" x14ac:dyDescent="0.55000000000000004"/>
    <row r="711" ht="15.75" customHeight="1" x14ac:dyDescent="0.55000000000000004"/>
    <row r="712" ht="15.75" customHeight="1" x14ac:dyDescent="0.55000000000000004"/>
    <row r="713" ht="15.75" customHeight="1" x14ac:dyDescent="0.55000000000000004"/>
    <row r="714" ht="15.75" customHeight="1" x14ac:dyDescent="0.55000000000000004"/>
    <row r="715" ht="15.75" customHeight="1" x14ac:dyDescent="0.55000000000000004"/>
    <row r="716" ht="15.75" customHeight="1" x14ac:dyDescent="0.55000000000000004"/>
    <row r="717" ht="15.75" customHeight="1" x14ac:dyDescent="0.55000000000000004"/>
    <row r="718" ht="15.75" customHeight="1" x14ac:dyDescent="0.55000000000000004"/>
    <row r="719" ht="15.75" customHeight="1" x14ac:dyDescent="0.55000000000000004"/>
    <row r="720" ht="15.75" customHeight="1" x14ac:dyDescent="0.55000000000000004"/>
    <row r="721" ht="15.75" customHeight="1" x14ac:dyDescent="0.55000000000000004"/>
    <row r="722" ht="15.75" customHeight="1" x14ac:dyDescent="0.55000000000000004"/>
    <row r="723" ht="15.75" customHeight="1" x14ac:dyDescent="0.55000000000000004"/>
    <row r="724" ht="15.75" customHeight="1" x14ac:dyDescent="0.55000000000000004"/>
    <row r="725" ht="15.75" customHeight="1" x14ac:dyDescent="0.55000000000000004"/>
    <row r="726" ht="15.75" customHeight="1" x14ac:dyDescent="0.55000000000000004"/>
    <row r="727" ht="15.75" customHeight="1" x14ac:dyDescent="0.55000000000000004"/>
    <row r="728" ht="15.75" customHeight="1" x14ac:dyDescent="0.55000000000000004"/>
    <row r="729" ht="15.75" customHeight="1" x14ac:dyDescent="0.55000000000000004"/>
    <row r="730" ht="15.75" customHeight="1" x14ac:dyDescent="0.55000000000000004"/>
    <row r="731" ht="15.75" customHeight="1" x14ac:dyDescent="0.55000000000000004"/>
    <row r="732" ht="15.75" customHeight="1" x14ac:dyDescent="0.55000000000000004"/>
    <row r="733" ht="15.75" customHeight="1" x14ac:dyDescent="0.55000000000000004"/>
    <row r="734" ht="15.75" customHeight="1" x14ac:dyDescent="0.55000000000000004"/>
    <row r="735" ht="15.75" customHeight="1" x14ac:dyDescent="0.55000000000000004"/>
    <row r="736" ht="15.75" customHeight="1" x14ac:dyDescent="0.55000000000000004"/>
    <row r="737" ht="15.75" customHeight="1" x14ac:dyDescent="0.55000000000000004"/>
    <row r="738" ht="15.75" customHeight="1" x14ac:dyDescent="0.55000000000000004"/>
    <row r="739" ht="15.75" customHeight="1" x14ac:dyDescent="0.55000000000000004"/>
    <row r="740" ht="15.75" customHeight="1" x14ac:dyDescent="0.55000000000000004"/>
    <row r="741" ht="15.75" customHeight="1" x14ac:dyDescent="0.55000000000000004"/>
    <row r="742" ht="15.75" customHeight="1" x14ac:dyDescent="0.55000000000000004"/>
    <row r="743" ht="15.75" customHeight="1" x14ac:dyDescent="0.55000000000000004"/>
    <row r="744" ht="15.75" customHeight="1" x14ac:dyDescent="0.55000000000000004"/>
    <row r="745" ht="15.75" customHeight="1" x14ac:dyDescent="0.55000000000000004"/>
    <row r="746" ht="15.75" customHeight="1" x14ac:dyDescent="0.55000000000000004"/>
    <row r="747" ht="15.75" customHeight="1" x14ac:dyDescent="0.55000000000000004"/>
    <row r="748" ht="15.75" customHeight="1" x14ac:dyDescent="0.55000000000000004"/>
    <row r="749" ht="15.75" customHeight="1" x14ac:dyDescent="0.55000000000000004"/>
    <row r="750" ht="15.75" customHeight="1" x14ac:dyDescent="0.55000000000000004"/>
    <row r="751" ht="15.75" customHeight="1" x14ac:dyDescent="0.55000000000000004"/>
    <row r="752" ht="15.75" customHeight="1" x14ac:dyDescent="0.55000000000000004"/>
    <row r="753" ht="15.75" customHeight="1" x14ac:dyDescent="0.55000000000000004"/>
    <row r="754" ht="15.75" customHeight="1" x14ac:dyDescent="0.55000000000000004"/>
    <row r="755" ht="15.75" customHeight="1" x14ac:dyDescent="0.55000000000000004"/>
    <row r="756" ht="15.75" customHeight="1" x14ac:dyDescent="0.55000000000000004"/>
    <row r="757" ht="15.75" customHeight="1" x14ac:dyDescent="0.55000000000000004"/>
    <row r="758" ht="15.75" customHeight="1" x14ac:dyDescent="0.55000000000000004"/>
    <row r="759" ht="15.75" customHeight="1" x14ac:dyDescent="0.55000000000000004"/>
    <row r="760" ht="15.75" customHeight="1" x14ac:dyDescent="0.55000000000000004"/>
    <row r="761" ht="15.75" customHeight="1" x14ac:dyDescent="0.55000000000000004"/>
    <row r="762" ht="15.75" customHeight="1" x14ac:dyDescent="0.55000000000000004"/>
    <row r="763" ht="15.75" customHeight="1" x14ac:dyDescent="0.55000000000000004"/>
    <row r="764" ht="15.75" customHeight="1" x14ac:dyDescent="0.55000000000000004"/>
    <row r="765" ht="15.75" customHeight="1" x14ac:dyDescent="0.55000000000000004"/>
    <row r="766" ht="15.75" customHeight="1" x14ac:dyDescent="0.55000000000000004"/>
    <row r="767" ht="15.75" customHeight="1" x14ac:dyDescent="0.55000000000000004"/>
    <row r="768" ht="15.75" customHeight="1" x14ac:dyDescent="0.55000000000000004"/>
    <row r="769" ht="15.75" customHeight="1" x14ac:dyDescent="0.55000000000000004"/>
    <row r="770" ht="15.75" customHeight="1" x14ac:dyDescent="0.55000000000000004"/>
    <row r="771" ht="15.75" customHeight="1" x14ac:dyDescent="0.55000000000000004"/>
    <row r="772" ht="15.75" customHeight="1" x14ac:dyDescent="0.55000000000000004"/>
    <row r="773" ht="15.75" customHeight="1" x14ac:dyDescent="0.55000000000000004"/>
    <row r="774" ht="15.75" customHeight="1" x14ac:dyDescent="0.55000000000000004"/>
    <row r="775" ht="15.75" customHeight="1" x14ac:dyDescent="0.55000000000000004"/>
    <row r="776" ht="15.75" customHeight="1" x14ac:dyDescent="0.55000000000000004"/>
    <row r="777" ht="15.75" customHeight="1" x14ac:dyDescent="0.55000000000000004"/>
    <row r="778" ht="15.75" customHeight="1" x14ac:dyDescent="0.55000000000000004"/>
    <row r="779" ht="15.75" customHeight="1" x14ac:dyDescent="0.55000000000000004"/>
    <row r="780" ht="15.75" customHeight="1" x14ac:dyDescent="0.55000000000000004"/>
    <row r="781" ht="15.75" customHeight="1" x14ac:dyDescent="0.55000000000000004"/>
    <row r="782" ht="15.75" customHeight="1" x14ac:dyDescent="0.55000000000000004"/>
    <row r="783" ht="15.75" customHeight="1" x14ac:dyDescent="0.55000000000000004"/>
    <row r="784" ht="15.75" customHeight="1" x14ac:dyDescent="0.55000000000000004"/>
    <row r="785" ht="15.75" customHeight="1" x14ac:dyDescent="0.55000000000000004"/>
    <row r="786" ht="15.75" customHeight="1" x14ac:dyDescent="0.55000000000000004"/>
    <row r="787" ht="15.75" customHeight="1" x14ac:dyDescent="0.55000000000000004"/>
    <row r="788" ht="15.75" customHeight="1" x14ac:dyDescent="0.55000000000000004"/>
    <row r="789" ht="15.75" customHeight="1" x14ac:dyDescent="0.55000000000000004"/>
    <row r="790" ht="15.75" customHeight="1" x14ac:dyDescent="0.55000000000000004"/>
    <row r="791" ht="15.75" customHeight="1" x14ac:dyDescent="0.55000000000000004"/>
    <row r="792" ht="15.75" customHeight="1" x14ac:dyDescent="0.55000000000000004"/>
    <row r="793" ht="15.75" customHeight="1" x14ac:dyDescent="0.55000000000000004"/>
    <row r="794" ht="15.75" customHeight="1" x14ac:dyDescent="0.55000000000000004"/>
    <row r="795" ht="15.75" customHeight="1" x14ac:dyDescent="0.55000000000000004"/>
    <row r="796" ht="15.75" customHeight="1" x14ac:dyDescent="0.55000000000000004"/>
    <row r="797" ht="15.75" customHeight="1" x14ac:dyDescent="0.55000000000000004"/>
    <row r="798" ht="15.75" customHeight="1" x14ac:dyDescent="0.55000000000000004"/>
    <row r="799" ht="15.75" customHeight="1" x14ac:dyDescent="0.55000000000000004"/>
    <row r="800" ht="15.75" customHeight="1" x14ac:dyDescent="0.55000000000000004"/>
    <row r="801" ht="15.75" customHeight="1" x14ac:dyDescent="0.55000000000000004"/>
    <row r="802" ht="15.75" customHeight="1" x14ac:dyDescent="0.55000000000000004"/>
    <row r="803" ht="15.75" customHeight="1" x14ac:dyDescent="0.55000000000000004"/>
    <row r="804" ht="15.75" customHeight="1" x14ac:dyDescent="0.55000000000000004"/>
    <row r="805" ht="15.75" customHeight="1" x14ac:dyDescent="0.55000000000000004"/>
    <row r="806" ht="15.75" customHeight="1" x14ac:dyDescent="0.55000000000000004"/>
    <row r="807" ht="15.75" customHeight="1" x14ac:dyDescent="0.55000000000000004"/>
    <row r="808" ht="15.75" customHeight="1" x14ac:dyDescent="0.55000000000000004"/>
    <row r="809" ht="15.75" customHeight="1" x14ac:dyDescent="0.55000000000000004"/>
    <row r="810" ht="15.75" customHeight="1" x14ac:dyDescent="0.55000000000000004"/>
    <row r="811" ht="15.75" customHeight="1" x14ac:dyDescent="0.55000000000000004"/>
    <row r="812" ht="15.75" customHeight="1" x14ac:dyDescent="0.55000000000000004"/>
    <row r="813" ht="15.75" customHeight="1" x14ac:dyDescent="0.55000000000000004"/>
    <row r="814" ht="15.75" customHeight="1" x14ac:dyDescent="0.55000000000000004"/>
    <row r="815" ht="15.75" customHeight="1" x14ac:dyDescent="0.55000000000000004"/>
    <row r="816" ht="15.75" customHeight="1" x14ac:dyDescent="0.55000000000000004"/>
    <row r="817" ht="15.75" customHeight="1" x14ac:dyDescent="0.55000000000000004"/>
    <row r="818" ht="15.75" customHeight="1" x14ac:dyDescent="0.55000000000000004"/>
    <row r="819" ht="15.75" customHeight="1" x14ac:dyDescent="0.55000000000000004"/>
    <row r="820" ht="15.75" customHeight="1" x14ac:dyDescent="0.55000000000000004"/>
    <row r="821" ht="15.75" customHeight="1" x14ac:dyDescent="0.55000000000000004"/>
    <row r="822" ht="15.75" customHeight="1" x14ac:dyDescent="0.55000000000000004"/>
    <row r="823" ht="15.75" customHeight="1" x14ac:dyDescent="0.55000000000000004"/>
    <row r="824" ht="15.75" customHeight="1" x14ac:dyDescent="0.55000000000000004"/>
    <row r="825" ht="15.75" customHeight="1" x14ac:dyDescent="0.55000000000000004"/>
    <row r="826" ht="15.75" customHeight="1" x14ac:dyDescent="0.55000000000000004"/>
    <row r="827" ht="15.75" customHeight="1" x14ac:dyDescent="0.55000000000000004"/>
    <row r="828" ht="15.75" customHeight="1" x14ac:dyDescent="0.55000000000000004"/>
    <row r="829" ht="15.75" customHeight="1" x14ac:dyDescent="0.55000000000000004"/>
    <row r="830" ht="15.75" customHeight="1" x14ac:dyDescent="0.55000000000000004"/>
    <row r="831" ht="15.75" customHeight="1" x14ac:dyDescent="0.55000000000000004"/>
    <row r="832" ht="15.75" customHeight="1" x14ac:dyDescent="0.55000000000000004"/>
    <row r="833" ht="15.75" customHeight="1" x14ac:dyDescent="0.55000000000000004"/>
    <row r="834" ht="15.75" customHeight="1" x14ac:dyDescent="0.55000000000000004"/>
    <row r="835" ht="15.75" customHeight="1" x14ac:dyDescent="0.55000000000000004"/>
    <row r="836" ht="15.75" customHeight="1" x14ac:dyDescent="0.55000000000000004"/>
    <row r="837" ht="15.75" customHeight="1" x14ac:dyDescent="0.55000000000000004"/>
    <row r="838" ht="15.75" customHeight="1" x14ac:dyDescent="0.55000000000000004"/>
    <row r="839" ht="15.75" customHeight="1" x14ac:dyDescent="0.55000000000000004"/>
    <row r="840" ht="15.75" customHeight="1" x14ac:dyDescent="0.55000000000000004"/>
    <row r="841" ht="15.75" customHeight="1" x14ac:dyDescent="0.55000000000000004"/>
    <row r="842" ht="15.75" customHeight="1" x14ac:dyDescent="0.55000000000000004"/>
    <row r="843" ht="15.75" customHeight="1" x14ac:dyDescent="0.55000000000000004"/>
    <row r="844" ht="15.75" customHeight="1" x14ac:dyDescent="0.55000000000000004"/>
    <row r="845" ht="15.75" customHeight="1" x14ac:dyDescent="0.55000000000000004"/>
    <row r="846" ht="15.75" customHeight="1" x14ac:dyDescent="0.55000000000000004"/>
    <row r="847" ht="15.75" customHeight="1" x14ac:dyDescent="0.55000000000000004"/>
    <row r="848" ht="15.75" customHeight="1" x14ac:dyDescent="0.55000000000000004"/>
    <row r="849" ht="15.75" customHeight="1" x14ac:dyDescent="0.55000000000000004"/>
    <row r="850" ht="15.75" customHeight="1" x14ac:dyDescent="0.55000000000000004"/>
    <row r="851" ht="15.75" customHeight="1" x14ac:dyDescent="0.55000000000000004"/>
    <row r="852" ht="15.75" customHeight="1" x14ac:dyDescent="0.55000000000000004"/>
    <row r="853" ht="15.75" customHeight="1" x14ac:dyDescent="0.55000000000000004"/>
    <row r="854" ht="15.75" customHeight="1" x14ac:dyDescent="0.55000000000000004"/>
    <row r="855" ht="15.75" customHeight="1" x14ac:dyDescent="0.55000000000000004"/>
    <row r="856" ht="15.75" customHeight="1" x14ac:dyDescent="0.55000000000000004"/>
    <row r="857" ht="15.75" customHeight="1" x14ac:dyDescent="0.55000000000000004"/>
    <row r="858" ht="15.75" customHeight="1" x14ac:dyDescent="0.55000000000000004"/>
    <row r="859" ht="15.75" customHeight="1" x14ac:dyDescent="0.55000000000000004"/>
    <row r="860" ht="15.75" customHeight="1" x14ac:dyDescent="0.55000000000000004"/>
    <row r="861" ht="15.75" customHeight="1" x14ac:dyDescent="0.55000000000000004"/>
    <row r="862" ht="15.75" customHeight="1" x14ac:dyDescent="0.55000000000000004"/>
    <row r="863" ht="15.75" customHeight="1" x14ac:dyDescent="0.55000000000000004"/>
    <row r="864" ht="15.75" customHeight="1" x14ac:dyDescent="0.55000000000000004"/>
    <row r="865" ht="15.75" customHeight="1" x14ac:dyDescent="0.55000000000000004"/>
    <row r="866" ht="15.75" customHeight="1" x14ac:dyDescent="0.55000000000000004"/>
    <row r="867" ht="15.75" customHeight="1" x14ac:dyDescent="0.55000000000000004"/>
    <row r="868" ht="15.75" customHeight="1" x14ac:dyDescent="0.55000000000000004"/>
    <row r="869" ht="15.75" customHeight="1" x14ac:dyDescent="0.55000000000000004"/>
    <row r="870" ht="15.75" customHeight="1" x14ac:dyDescent="0.55000000000000004"/>
    <row r="871" ht="15.75" customHeight="1" x14ac:dyDescent="0.55000000000000004"/>
    <row r="872" ht="15.75" customHeight="1" x14ac:dyDescent="0.55000000000000004"/>
    <row r="873" ht="15.75" customHeight="1" x14ac:dyDescent="0.55000000000000004"/>
    <row r="874" ht="15.75" customHeight="1" x14ac:dyDescent="0.55000000000000004"/>
    <row r="875" ht="15.75" customHeight="1" x14ac:dyDescent="0.55000000000000004"/>
    <row r="876" ht="15.75" customHeight="1" x14ac:dyDescent="0.55000000000000004"/>
    <row r="877" ht="15.75" customHeight="1" x14ac:dyDescent="0.55000000000000004"/>
    <row r="878" ht="15.75" customHeight="1" x14ac:dyDescent="0.55000000000000004"/>
    <row r="879" ht="15.75" customHeight="1" x14ac:dyDescent="0.55000000000000004"/>
    <row r="880" ht="15.75" customHeight="1" x14ac:dyDescent="0.55000000000000004"/>
    <row r="881" ht="15.75" customHeight="1" x14ac:dyDescent="0.55000000000000004"/>
    <row r="882" ht="15.75" customHeight="1" x14ac:dyDescent="0.55000000000000004"/>
    <row r="883" ht="15.75" customHeight="1" x14ac:dyDescent="0.55000000000000004"/>
    <row r="884" ht="15.75" customHeight="1" x14ac:dyDescent="0.55000000000000004"/>
    <row r="885" ht="15.75" customHeight="1" x14ac:dyDescent="0.55000000000000004"/>
    <row r="886" ht="15.75" customHeight="1" x14ac:dyDescent="0.55000000000000004"/>
    <row r="887" ht="15.75" customHeight="1" x14ac:dyDescent="0.55000000000000004"/>
    <row r="888" ht="15.75" customHeight="1" x14ac:dyDescent="0.55000000000000004"/>
    <row r="889" ht="15.75" customHeight="1" x14ac:dyDescent="0.55000000000000004"/>
    <row r="890" ht="15.75" customHeight="1" x14ac:dyDescent="0.55000000000000004"/>
    <row r="891" ht="15.75" customHeight="1" x14ac:dyDescent="0.55000000000000004"/>
    <row r="892" ht="15.75" customHeight="1" x14ac:dyDescent="0.55000000000000004"/>
    <row r="893" ht="15.75" customHeight="1" x14ac:dyDescent="0.55000000000000004"/>
    <row r="894" ht="15.75" customHeight="1" x14ac:dyDescent="0.55000000000000004"/>
    <row r="895" ht="15.75" customHeight="1" x14ac:dyDescent="0.55000000000000004"/>
    <row r="896" ht="15.75" customHeight="1" x14ac:dyDescent="0.55000000000000004"/>
    <row r="897" ht="15.75" customHeight="1" x14ac:dyDescent="0.55000000000000004"/>
    <row r="898" ht="15.75" customHeight="1" x14ac:dyDescent="0.55000000000000004"/>
    <row r="899" ht="15.75" customHeight="1" x14ac:dyDescent="0.55000000000000004"/>
    <row r="900" ht="15.75" customHeight="1" x14ac:dyDescent="0.55000000000000004"/>
    <row r="901" ht="15.75" customHeight="1" x14ac:dyDescent="0.55000000000000004"/>
    <row r="902" ht="15.75" customHeight="1" x14ac:dyDescent="0.55000000000000004"/>
    <row r="903" ht="15.75" customHeight="1" x14ac:dyDescent="0.55000000000000004"/>
    <row r="904" ht="15.75" customHeight="1" x14ac:dyDescent="0.55000000000000004"/>
    <row r="905" ht="15.75" customHeight="1" x14ac:dyDescent="0.55000000000000004"/>
    <row r="906" ht="15.75" customHeight="1" x14ac:dyDescent="0.55000000000000004"/>
    <row r="907" ht="15.75" customHeight="1" x14ac:dyDescent="0.55000000000000004"/>
    <row r="908" ht="15.75" customHeight="1" x14ac:dyDescent="0.55000000000000004"/>
    <row r="909" ht="15.75" customHeight="1" x14ac:dyDescent="0.55000000000000004"/>
    <row r="910" ht="15.75" customHeight="1" x14ac:dyDescent="0.55000000000000004"/>
    <row r="911" ht="15.75" customHeight="1" x14ac:dyDescent="0.55000000000000004"/>
    <row r="912" ht="15.75" customHeight="1" x14ac:dyDescent="0.55000000000000004"/>
    <row r="913" ht="15.75" customHeight="1" x14ac:dyDescent="0.55000000000000004"/>
    <row r="914" ht="15.75" customHeight="1" x14ac:dyDescent="0.55000000000000004"/>
    <row r="915" ht="15.75" customHeight="1" x14ac:dyDescent="0.55000000000000004"/>
    <row r="916" ht="15.75" customHeight="1" x14ac:dyDescent="0.55000000000000004"/>
    <row r="917" ht="15.75" customHeight="1" x14ac:dyDescent="0.55000000000000004"/>
    <row r="918" ht="15.75" customHeight="1" x14ac:dyDescent="0.55000000000000004"/>
    <row r="919" ht="15.75" customHeight="1" x14ac:dyDescent="0.55000000000000004"/>
    <row r="920" ht="15.75" customHeight="1" x14ac:dyDescent="0.55000000000000004"/>
    <row r="921" ht="15.75" customHeight="1" x14ac:dyDescent="0.55000000000000004"/>
    <row r="922" ht="15.75" customHeight="1" x14ac:dyDescent="0.55000000000000004"/>
    <row r="923" ht="15.75" customHeight="1" x14ac:dyDescent="0.55000000000000004"/>
    <row r="924" ht="15.75" customHeight="1" x14ac:dyDescent="0.55000000000000004"/>
    <row r="925" ht="15.75" customHeight="1" x14ac:dyDescent="0.55000000000000004"/>
    <row r="926" ht="15.75" customHeight="1" x14ac:dyDescent="0.55000000000000004"/>
    <row r="927" ht="15.75" customHeight="1" x14ac:dyDescent="0.55000000000000004"/>
    <row r="928" ht="15.75" customHeight="1" x14ac:dyDescent="0.55000000000000004"/>
    <row r="929" ht="15.75" customHeight="1" x14ac:dyDescent="0.55000000000000004"/>
    <row r="930" ht="15.75" customHeight="1" x14ac:dyDescent="0.55000000000000004"/>
    <row r="931" ht="15.75" customHeight="1" x14ac:dyDescent="0.55000000000000004"/>
    <row r="932" ht="15.75" customHeight="1" x14ac:dyDescent="0.55000000000000004"/>
    <row r="933" ht="15.75" customHeight="1" x14ac:dyDescent="0.55000000000000004"/>
    <row r="934" ht="15.75" customHeight="1" x14ac:dyDescent="0.55000000000000004"/>
    <row r="935" ht="15.75" customHeight="1" x14ac:dyDescent="0.55000000000000004"/>
    <row r="936" ht="15.75" customHeight="1" x14ac:dyDescent="0.55000000000000004"/>
    <row r="937" ht="15.75" customHeight="1" x14ac:dyDescent="0.55000000000000004"/>
    <row r="938" ht="15.75" customHeight="1" x14ac:dyDescent="0.55000000000000004"/>
    <row r="939" ht="15.75" customHeight="1" x14ac:dyDescent="0.55000000000000004"/>
    <row r="940" ht="15.75" customHeight="1" x14ac:dyDescent="0.55000000000000004"/>
    <row r="941" ht="15.75" customHeight="1" x14ac:dyDescent="0.55000000000000004"/>
    <row r="942" ht="15.75" customHeight="1" x14ac:dyDescent="0.55000000000000004"/>
    <row r="943" ht="15.75" customHeight="1" x14ac:dyDescent="0.55000000000000004"/>
  </sheetData>
  <mergeCells count="5">
    <mergeCell ref="A4:H4"/>
    <mergeCell ref="A7:H7"/>
    <mergeCell ref="A13:H13"/>
    <mergeCell ref="A15:B15"/>
    <mergeCell ref="E18:H18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Residential Rainwater Harvest.</vt:lpstr>
      <vt:lpstr>mass &amp; energy balance</vt:lpstr>
      <vt:lpstr>Business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Cipolletta</dc:creator>
  <cp:lastModifiedBy>Giulia</cp:lastModifiedBy>
  <dcterms:created xsi:type="dcterms:W3CDTF">2019-12-03T07:51:14Z</dcterms:created>
  <dcterms:modified xsi:type="dcterms:W3CDTF">2020-06-26T08:53:38Z</dcterms:modified>
</cp:coreProperties>
</file>