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ulia\Dropbox\HYDROUSA UNIVPM\WP7\TASK 7.2\3-EXCEL TABLES FOR DESIGN CRITERIA\FINAL\"/>
    </mc:Choice>
  </mc:AlternateContent>
  <xr:revisionPtr revIDLastSave="0" documentId="13_ncr:1_{E5CFA463-1A48-4FFB-8AB0-39A72A59DBA8}" xr6:coauthVersionLast="44" xr6:coauthVersionMax="44" xr10:uidLastSave="{00000000-0000-0000-0000-000000000000}"/>
  <bookViews>
    <workbookView xWindow="-96" yWindow="-96" windowWidth="23232" windowHeight="12552" tabRatio="569" xr2:uid="{19A338E9-0D77-4C57-8003-FA2DF8444903}"/>
  </bookViews>
  <sheets>
    <sheet name="ECOLODGE" sheetId="4" r:id="rId1"/>
    <sheet name="Mass and Energy Balance" sheetId="5" r:id="rId2"/>
    <sheet name="Business model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0" i="4" l="1"/>
  <c r="D101" i="4" s="1"/>
  <c r="G20" i="6" l="1"/>
  <c r="G19" i="6"/>
  <c r="G18" i="6"/>
  <c r="G17" i="6"/>
  <c r="G16" i="6"/>
  <c r="G15" i="6"/>
  <c r="E51" i="4" l="1"/>
  <c r="E49" i="4"/>
  <c r="E47" i="4"/>
  <c r="B47" i="4"/>
  <c r="B49" i="4"/>
  <c r="B51" i="4"/>
  <c r="B53" i="4"/>
  <c r="D88" i="4" l="1"/>
  <c r="F86" i="4" l="1"/>
  <c r="F87" i="4"/>
  <c r="F85" i="4" l="1"/>
  <c r="F88" i="4" l="1"/>
  <c r="F89" i="4" s="1"/>
  <c r="E53" i="4"/>
  <c r="E60" i="4"/>
  <c r="F107" i="4"/>
  <c r="F106" i="4"/>
  <c r="D105" i="4" l="1"/>
  <c r="F105" i="4" s="1"/>
  <c r="F108" i="4" s="1"/>
  <c r="F109" i="4" s="1"/>
  <c r="B55" i="4"/>
  <c r="G8" i="6" l="1"/>
  <c r="G11" i="6" s="1"/>
  <c r="D76" i="4"/>
  <c r="D77" i="4" s="1"/>
  <c r="G5" i="6" l="1"/>
  <c r="D21" i="6" s="1"/>
</calcChain>
</file>

<file path=xl/sharedStrings.xml><?xml version="1.0" encoding="utf-8"?>
<sst xmlns="http://schemas.openxmlformats.org/spreadsheetml/2006/main" count="314" uniqueCount="190">
  <si>
    <t>GUIDANCE METHODOLOGY</t>
  </si>
  <si>
    <t>Notes</t>
  </si>
  <si>
    <t>-</t>
  </si>
  <si>
    <t>HYDRO 1 Facility n°</t>
  </si>
  <si>
    <t>TECHNOLOGIES INVOLVED</t>
  </si>
  <si>
    <t>1)</t>
  </si>
  <si>
    <t>2)</t>
  </si>
  <si>
    <t>3)</t>
  </si>
  <si>
    <t>4)</t>
  </si>
  <si>
    <t>5)</t>
  </si>
  <si>
    <t>Technical minimum requirement to Technology replicability:</t>
  </si>
  <si>
    <t>Reagents Consumption</t>
  </si>
  <si>
    <t>Considering reagents both for operation and maintenance (cleaning)</t>
  </si>
  <si>
    <t>Construction/Installation of units</t>
  </si>
  <si>
    <t>Reagents</t>
  </si>
  <si>
    <t>Maintenance</t>
  </si>
  <si>
    <t>€/y</t>
  </si>
  <si>
    <t>1 a) DESIGN PHASE - TECHNICAL DATA</t>
  </si>
  <si>
    <t>l/d</t>
  </si>
  <si>
    <t>€</t>
  </si>
  <si>
    <t>Cost of units</t>
  </si>
  <si>
    <t>Preparation of site</t>
  </si>
  <si>
    <t>m2</t>
  </si>
  <si>
    <t>Considering all of the equipments (tanks. pumps. piping. etc...)</t>
  </si>
  <si>
    <t>Parameters</t>
  </si>
  <si>
    <t>Units</t>
  </si>
  <si>
    <t>Unit</t>
  </si>
  <si>
    <t>Paramenter to analyse</t>
  </si>
  <si>
    <t>Specification</t>
  </si>
  <si>
    <t>FOOTPRINT</t>
  </si>
  <si>
    <t>Quantity</t>
  </si>
  <si>
    <t>TOTAL</t>
  </si>
  <si>
    <t>INPUTS (Requirements)</t>
  </si>
  <si>
    <t>Influent Flowrate</t>
  </si>
  <si>
    <t>Specific Energy consumption</t>
  </si>
  <si>
    <t>kWh/d</t>
  </si>
  <si>
    <t>TOTAL requirements</t>
  </si>
  <si>
    <t>OUTPUTS EXPECTED</t>
  </si>
  <si>
    <t>COSTS (CAPEX)</t>
  </si>
  <si>
    <t>Installation</t>
  </si>
  <si>
    <t>COSTS (OPEX)</t>
  </si>
  <si>
    <t>Energy costs</t>
  </si>
  <si>
    <t>Considering cost of electricity [average between day and night, during week and week-end]</t>
  </si>
  <si>
    <t>l/y*€/l</t>
  </si>
  <si>
    <t>Human Requirement</t>
  </si>
  <si>
    <t>Considering personnel both for operation and maintenance</t>
  </si>
  <si>
    <t>Hour of work required/y * €/h</t>
  </si>
  <si>
    <t>Considering substitution of pieces etc…</t>
  </si>
  <si>
    <t>Quantity of unit to change/y * €/unit</t>
  </si>
  <si>
    <t>Piping, cables, valves</t>
  </si>
  <si>
    <t>Specific area equirement</t>
  </si>
  <si>
    <t>Total area requirement</t>
  </si>
  <si>
    <t>Equipment area requirement</t>
  </si>
  <si>
    <t>Energy for:</t>
  </si>
  <si>
    <t>kW*h/d</t>
  </si>
  <si>
    <t>h/d</t>
  </si>
  <si>
    <t>PLC</t>
  </si>
  <si>
    <t>Operative Parameters</t>
  </si>
  <si>
    <t>kW absorbed</t>
  </si>
  <si>
    <t>Used for HYDRO 1 in Greek Case Study</t>
  </si>
  <si>
    <t xml:space="preserve">Typical </t>
  </si>
  <si>
    <t>Composting system</t>
  </si>
  <si>
    <t>Insert Data according to Replication Site Case Study</t>
  </si>
  <si>
    <t>Vapour condensation</t>
  </si>
  <si>
    <t xml:space="preserve">Reed Beds </t>
  </si>
  <si>
    <t>UV Disinfection</t>
  </si>
  <si>
    <t>Design Data</t>
  </si>
  <si>
    <t>Composting toilet</t>
  </si>
  <si>
    <t>Effluent Flowrate</t>
  </si>
  <si>
    <t>Tanks</t>
  </si>
  <si>
    <t>Pumps</t>
  </si>
  <si>
    <t>Reed bed</t>
  </si>
  <si>
    <t>Electrical panel</t>
  </si>
  <si>
    <t>Vapour Condensation system</t>
  </si>
  <si>
    <t>UV Lamp for Disinfection</t>
  </si>
  <si>
    <t>…insert here other relevant units…</t>
  </si>
  <si>
    <t>MASS AND ENERGY BALANCE</t>
  </si>
  <si>
    <t>INPUTs</t>
  </si>
  <si>
    <t>OUTPUTs</t>
  </si>
  <si>
    <t>*Waste indicates any generic residual/or untreated flow which could be derived by the process</t>
  </si>
  <si>
    <t>If any, please indicate the type and the amount</t>
  </si>
  <si>
    <t>Maximum Energy Needed [kWh/d] =</t>
  </si>
  <si>
    <t>Energy Produced [kW/d] =</t>
  </si>
  <si>
    <t>if any</t>
  </si>
  <si>
    <t>Rainwater</t>
  </si>
  <si>
    <t>Fresh water for irrigation [l/d] =</t>
  </si>
  <si>
    <t>Rainwater to be harvested [l/d] =</t>
  </si>
  <si>
    <t xml:space="preserve"> Water vapour [l/d] =</t>
  </si>
  <si>
    <t>Drinking water [l/d] =</t>
  </si>
  <si>
    <t>Waste* [.../d] =</t>
  </si>
  <si>
    <t>Grey water to be treated [l/d] =</t>
  </si>
  <si>
    <t>Greywater</t>
  </si>
  <si>
    <t>Black water</t>
  </si>
  <si>
    <t>Water vapour</t>
  </si>
  <si>
    <t>Black water to be treated [l/d] =</t>
  </si>
  <si>
    <t>Fresh water for irrigation</t>
  </si>
  <si>
    <t>Harvested rainwater for domestic reuse</t>
  </si>
  <si>
    <t>Harvested rainwater for domestic reuse [l/d] =</t>
  </si>
  <si>
    <t>Compost [kg/d] =</t>
  </si>
  <si>
    <t xml:space="preserve">Compost </t>
  </si>
  <si>
    <t>kg/d</t>
  </si>
  <si>
    <t>By-Products from crop cultivation</t>
  </si>
  <si>
    <t>Number of maximum guests in the Ecolodge</t>
  </si>
  <si>
    <t>m2/(PE)</t>
  </si>
  <si>
    <t>m2 per guests of the ecolodge</t>
  </si>
  <si>
    <t>kWh/y * €/kWh(=0,17 average in Europe for non-household elecrticity)</t>
  </si>
  <si>
    <t>TOTAL CAPEX</t>
  </si>
  <si>
    <t>TOTAL ANNUAL OPEX</t>
  </si>
  <si>
    <t>Specific CAPEX per guest in the ecolodge</t>
  </si>
  <si>
    <t>Specific OPEX per guest in the ecolodge</t>
  </si>
  <si>
    <t>€/PE</t>
  </si>
  <si>
    <t>PE</t>
  </si>
  <si>
    <t>…please enter here the consumptions…..</t>
  </si>
  <si>
    <t>Specific kWh consumed/day per guests in the ecolodge</t>
  </si>
  <si>
    <t>kWh/PE</t>
  </si>
  <si>
    <t>…..please insert here the cost of the pumps….</t>
  </si>
  <si>
    <t>MASS BALANCE</t>
  </si>
  <si>
    <t>RAINWATER</t>
  </si>
  <si>
    <t>Q</t>
  </si>
  <si>
    <t>m3/d</t>
  </si>
  <si>
    <t xml:space="preserve">Q </t>
  </si>
  <si>
    <t>COD</t>
  </si>
  <si>
    <t>mg/L</t>
  </si>
  <si>
    <t>Ntot</t>
  </si>
  <si>
    <t>Ptot</t>
  </si>
  <si>
    <t>TSS</t>
  </si>
  <si>
    <t>E.coli</t>
  </si>
  <si>
    <t>100 UFC/mL</t>
  </si>
  <si>
    <t>WATER VAPOUR</t>
  </si>
  <si>
    <t>NETWORK WATER</t>
  </si>
  <si>
    <t>BLACK WATER</t>
  </si>
  <si>
    <t>HOUSE COMMUNITY</t>
  </si>
  <si>
    <t>COMPOST TOILET</t>
  </si>
  <si>
    <t>SETTLING TANKS</t>
  </si>
  <si>
    <t>GREY WATER</t>
  </si>
  <si>
    <t>REED BED</t>
  </si>
  <si>
    <t>UV DISINFECTION</t>
  </si>
  <si>
    <t>COMPOST</t>
  </si>
  <si>
    <t>Kg/d</t>
  </si>
  <si>
    <t>CROP AND PLANT</t>
  </si>
  <si>
    <t>type</t>
  </si>
  <si>
    <t>production</t>
  </si>
  <si>
    <t>kg/y</t>
  </si>
  <si>
    <t>DRINKING WATER</t>
  </si>
  <si>
    <t xml:space="preserve"> RAINWATER TANK</t>
  </si>
  <si>
    <t>WATER FOR IRRIGATION</t>
  </si>
  <si>
    <t>Total CAPEX</t>
  </si>
  <si>
    <t>Insurance</t>
  </si>
  <si>
    <t>Revenue &amp; costs saving streams</t>
  </si>
  <si>
    <t>€/m3</t>
  </si>
  <si>
    <t>€/kg</t>
  </si>
  <si>
    <t>Yearly revenues</t>
  </si>
  <si>
    <t>Payback period</t>
  </si>
  <si>
    <t>TOTAL HYDRO CAPEX summary</t>
  </si>
  <si>
    <t>Comments</t>
  </si>
  <si>
    <t>TOTAL HYDRO OPEX summary</t>
  </si>
  <si>
    <t>System Operation</t>
  </si>
  <si>
    <t>€/year</t>
  </si>
  <si>
    <t>External services</t>
  </si>
  <si>
    <t>Certification/permit fees</t>
  </si>
  <si>
    <t>Yearly OPEX</t>
  </si>
  <si>
    <t>Item value*</t>
  </si>
  <si>
    <t>Revenue</t>
  </si>
  <si>
    <t>revenue unit</t>
  </si>
  <si>
    <t>* from Local market analysis</t>
  </si>
  <si>
    <t>Domestic non potable water</t>
  </si>
  <si>
    <t>m3/year</t>
  </si>
  <si>
    <t>Drinking water</t>
  </si>
  <si>
    <t>kg/year</t>
  </si>
  <si>
    <t>year</t>
  </si>
  <si>
    <t>CAPEX/(yearly revenues - OPEX)</t>
  </si>
  <si>
    <t>Savings in terms of:</t>
  </si>
  <si>
    <t>Energy consumption</t>
  </si>
  <si>
    <t>VAPOUR CONDENSATION SYSTEM</t>
  </si>
  <si>
    <t>(*pump)</t>
  </si>
  <si>
    <t>WATER FOR DOMESTIC USES</t>
  </si>
  <si>
    <t>Food from crop cultivation</t>
  </si>
  <si>
    <t>Compost</t>
  </si>
  <si>
    <t>Water for irrigation</t>
  </si>
  <si>
    <t>tanks</t>
  </si>
  <si>
    <t>pumps</t>
  </si>
  <si>
    <t>sensors, PLC</t>
  </si>
  <si>
    <t>Amount used</t>
  </si>
  <si>
    <t>Unit Value</t>
  </si>
  <si>
    <t>Total Cost</t>
  </si>
  <si>
    <t>Sensors, PLC</t>
  </si>
  <si>
    <t>Legend</t>
  </si>
  <si>
    <t>Design Data which should be provided by the site manager</t>
  </si>
  <si>
    <t xml:space="preserve">Assumed Data for Design phase </t>
  </si>
  <si>
    <t>Energy Consumption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</si>
</sst>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2"/>
    </font>
    <font>
      <u/>
      <sz val="12"/>
      <color theme="10"/>
      <name val="Times New Roman"/>
      <family val="2"/>
    </font>
    <font>
      <b/>
      <sz val="12"/>
      <color rgb="FF000000"/>
      <name val="Calibri"/>
      <family val="2"/>
    </font>
    <font>
      <b/>
      <i/>
      <sz val="12"/>
      <color rgb="FF000000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</font>
    <font>
      <sz val="12"/>
      <color rgb="FF000000"/>
      <name val="Calibri"/>
      <family val="2"/>
    </font>
    <font>
      <i/>
      <sz val="12"/>
      <color rgb="FF000000"/>
      <name val="Calibri"/>
      <family val="2"/>
    </font>
    <font>
      <sz val="12"/>
      <color theme="1"/>
      <name val="Calibri"/>
      <family val="2"/>
    </font>
    <font>
      <b/>
      <sz val="12"/>
      <color theme="0"/>
      <name val="Calibri"/>
      <family val="2"/>
    </font>
    <font>
      <b/>
      <sz val="12"/>
      <name val="Calibri"/>
      <family val="2"/>
    </font>
    <font>
      <sz val="8"/>
      <name val="Calibri"/>
      <family val="2"/>
      <scheme val="minor"/>
    </font>
    <font>
      <b/>
      <i/>
      <sz val="22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rgb="FFFFD96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rgb="FFFFF2CC"/>
      </patternFill>
    </fill>
    <fill>
      <patternFill patternType="solid">
        <fgColor theme="8" tint="-0.499984740745262"/>
        <bgColor rgb="FFFFF2CC"/>
      </patternFill>
    </fill>
    <fill>
      <patternFill patternType="solid">
        <fgColor theme="8" tint="-0.499984740745262"/>
        <bgColor rgb="FFFFD966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rgb="FF00B0F0"/>
      </patternFill>
    </fill>
    <fill>
      <patternFill patternType="solid">
        <fgColor rgb="FFCCCCCC"/>
        <bgColor rgb="FFCCCCCC"/>
      </patternFill>
    </fill>
    <fill>
      <patternFill patternType="solid">
        <fgColor rgb="FFE2EFDA"/>
        <bgColor rgb="FFE2EFDA"/>
      </patternFill>
    </fill>
    <fill>
      <patternFill patternType="solid">
        <fgColor rgb="FFFFFF00"/>
        <bgColor rgb="FFFFFF00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18" fillId="0" borderId="0"/>
    <xf numFmtId="0" fontId="1" fillId="0" borderId="0"/>
  </cellStyleXfs>
  <cellXfs count="272">
    <xf numFmtId="0" fontId="0" fillId="0" borderId="0" xfId="0"/>
    <xf numFmtId="0" fontId="2" fillId="2" borderId="0" xfId="0" applyFont="1" applyFill="1"/>
    <xf numFmtId="0" fontId="3" fillId="0" borderId="0" xfId="1"/>
    <xf numFmtId="0" fontId="3" fillId="0" borderId="0" xfId="1" applyFill="1" applyAlignment="1">
      <alignment vertical="center"/>
    </xf>
    <xf numFmtId="0" fontId="0" fillId="0" borderId="0" xfId="0" applyFill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1" fillId="0" borderId="0" xfId="1" applyFont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8" fillId="2" borderId="0" xfId="0" applyFont="1" applyFill="1" applyAlignment="1">
      <alignment wrapText="1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0" fontId="5" fillId="5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/>
    </xf>
    <xf numFmtId="0" fontId="8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11" borderId="1" xfId="0" applyFont="1" applyFill="1" applyBorder="1" applyAlignment="1">
      <alignment horizontal="left" vertical="center" wrapText="1"/>
    </xf>
    <xf numFmtId="0" fontId="10" fillId="11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left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3" fontId="7" fillId="11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2" fontId="7" fillId="11" borderId="1" xfId="0" applyNumberFormat="1" applyFont="1" applyFill="1" applyBorder="1" applyAlignment="1">
      <alignment horizontal="center" vertical="center" wrapText="1"/>
    </xf>
    <xf numFmtId="1" fontId="7" fillId="4" borderId="1" xfId="0" applyNumberFormat="1" applyFont="1" applyFill="1" applyBorder="1" applyAlignment="1">
      <alignment horizontal="center" vertical="center" wrapText="1"/>
    </xf>
    <xf numFmtId="0" fontId="8" fillId="6" borderId="0" xfId="0" applyFont="1" applyFill="1"/>
    <xf numFmtId="0" fontId="11" fillId="6" borderId="0" xfId="0" applyFont="1" applyFill="1"/>
    <xf numFmtId="0" fontId="11" fillId="6" borderId="0" xfId="0" applyFont="1" applyFill="1" applyAlignment="1">
      <alignment horizontal="left"/>
    </xf>
    <xf numFmtId="0" fontId="11" fillId="6" borderId="0" xfId="0" applyFont="1" applyFill="1" applyAlignment="1">
      <alignment horizontal="center" vertical="center"/>
    </xf>
    <xf numFmtId="0" fontId="0" fillId="6" borderId="0" xfId="0" applyFill="1"/>
    <xf numFmtId="0" fontId="11" fillId="11" borderId="1" xfId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2" fontId="3" fillId="0" borderId="0" xfId="1" applyNumberFormat="1" applyFill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11" fillId="11" borderId="1" xfId="1" applyFont="1" applyFill="1" applyBorder="1" applyAlignment="1">
      <alignment horizontal="left" vertical="center" wrapText="1"/>
    </xf>
    <xf numFmtId="0" fontId="3" fillId="0" borderId="0" xfId="1" applyAlignment="1">
      <alignment horizontal="center"/>
    </xf>
    <xf numFmtId="0" fontId="3" fillId="0" borderId="1" xfId="1" applyBorder="1" applyAlignment="1">
      <alignment horizontal="center"/>
    </xf>
    <xf numFmtId="2" fontId="11" fillId="0" borderId="1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Border="1" applyAlignment="1">
      <alignment horizontal="center" vertical="center" wrapText="1"/>
    </xf>
    <xf numFmtId="2" fontId="11" fillId="0" borderId="1" xfId="1" applyNumberFormat="1" applyFont="1" applyBorder="1" applyAlignment="1">
      <alignment horizontal="center" vertical="center" wrapText="1"/>
    </xf>
    <xf numFmtId="0" fontId="11" fillId="6" borderId="0" xfId="0" applyFont="1" applyFill="1" applyAlignment="1">
      <alignment horizontal="center"/>
    </xf>
    <xf numFmtId="165" fontId="11" fillId="0" borderId="1" xfId="1" applyNumberFormat="1" applyFont="1" applyBorder="1" applyAlignment="1">
      <alignment horizontal="center" vertical="center" wrapText="1"/>
    </xf>
    <xf numFmtId="1" fontId="11" fillId="0" borderId="1" xfId="1" applyNumberFormat="1" applyFont="1" applyBorder="1" applyAlignment="1">
      <alignment horizontal="center" vertical="center" wrapText="1"/>
    </xf>
    <xf numFmtId="1" fontId="11" fillId="0" borderId="0" xfId="1" applyNumberFormat="1" applyFont="1" applyBorder="1" applyAlignment="1">
      <alignment horizontal="center" vertical="center" wrapText="1"/>
    </xf>
    <xf numFmtId="1" fontId="9" fillId="0" borderId="0" xfId="0" applyNumberFormat="1" applyFont="1" applyFill="1" applyAlignment="1">
      <alignment horizontal="center" vertical="center" wrapText="1"/>
    </xf>
    <xf numFmtId="0" fontId="3" fillId="0" borderId="0" xfId="1" applyAlignment="1">
      <alignment horizontal="left"/>
    </xf>
    <xf numFmtId="0" fontId="11" fillId="0" borderId="1" xfId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6" fillId="13" borderId="7" xfId="0" applyFont="1" applyFill="1" applyBorder="1" applyAlignment="1">
      <alignment vertical="center" wrapText="1"/>
    </xf>
    <xf numFmtId="0" fontId="6" fillId="13" borderId="8" xfId="0" applyFont="1" applyFill="1" applyBorder="1" applyAlignment="1">
      <alignment vertical="center" wrapText="1"/>
    </xf>
    <xf numFmtId="0" fontId="3" fillId="0" borderId="0" xfId="1" applyAlignment="1">
      <alignment wrapText="1"/>
    </xf>
    <xf numFmtId="0" fontId="6" fillId="13" borderId="0" xfId="0" applyFont="1" applyFill="1" applyAlignment="1">
      <alignment vertical="center" wrapText="1"/>
    </xf>
    <xf numFmtId="0" fontId="6" fillId="13" borderId="10" xfId="0" applyFont="1" applyFill="1" applyBorder="1" applyAlignment="1">
      <alignment vertical="center" wrapText="1"/>
    </xf>
    <xf numFmtId="0" fontId="15" fillId="13" borderId="9" xfId="0" applyFont="1" applyFill="1" applyBorder="1" applyAlignment="1">
      <alignment horizontal="left" vertical="center" wrapText="1"/>
    </xf>
    <xf numFmtId="0" fontId="15" fillId="13" borderId="0" xfId="0" applyFont="1" applyFill="1" applyAlignment="1">
      <alignment horizontal="left" vertical="center" wrapText="1"/>
    </xf>
    <xf numFmtId="0" fontId="15" fillId="13" borderId="0" xfId="0" applyFont="1" applyFill="1" applyAlignment="1">
      <alignment horizontal="center" vertical="center" wrapText="1"/>
    </xf>
    <xf numFmtId="0" fontId="6" fillId="13" borderId="9" xfId="0" applyFont="1" applyFill="1" applyBorder="1" applyAlignment="1">
      <alignment vertical="center" wrapText="1"/>
    </xf>
    <xf numFmtId="0" fontId="6" fillId="13" borderId="0" xfId="0" applyFont="1" applyFill="1" applyAlignment="1">
      <alignment horizontal="right" vertical="center" wrapText="1"/>
    </xf>
    <xf numFmtId="0" fontId="6" fillId="14" borderId="0" xfId="0" applyFont="1" applyFill="1" applyAlignment="1">
      <alignment horizontal="center" vertical="center" wrapText="1"/>
    </xf>
    <xf numFmtId="1" fontId="6" fillId="15" borderId="0" xfId="0" applyNumberFormat="1" applyFont="1" applyFill="1" applyAlignment="1">
      <alignment horizontal="center" vertical="center" wrapText="1"/>
    </xf>
    <xf numFmtId="0" fontId="6" fillId="15" borderId="0" xfId="0" applyFont="1" applyFill="1" applyAlignment="1">
      <alignment horizontal="center" vertical="center" wrapText="1"/>
    </xf>
    <xf numFmtId="1" fontId="6" fillId="16" borderId="0" xfId="0" applyNumberFormat="1" applyFont="1" applyFill="1" applyAlignment="1">
      <alignment horizontal="center" vertical="center" wrapText="1"/>
    </xf>
    <xf numFmtId="0" fontId="6" fillId="13" borderId="11" xfId="0" applyFont="1" applyFill="1" applyBorder="1" applyAlignment="1">
      <alignment vertical="center" wrapText="1"/>
    </xf>
    <xf numFmtId="0" fontId="6" fillId="13" borderId="12" xfId="0" applyFont="1" applyFill="1" applyBorder="1" applyAlignment="1">
      <alignment vertical="center" wrapText="1"/>
    </xf>
    <xf numFmtId="0" fontId="6" fillId="13" borderId="13" xfId="0" applyFont="1" applyFill="1" applyBorder="1" applyAlignment="1">
      <alignment vertical="center" wrapText="1"/>
    </xf>
    <xf numFmtId="0" fontId="6" fillId="6" borderId="0" xfId="0" applyFont="1" applyFill="1" applyAlignment="1">
      <alignment horizontal="center" vertical="center" wrapText="1"/>
    </xf>
    <xf numFmtId="0" fontId="6" fillId="13" borderId="0" xfId="0" applyFont="1" applyFill="1" applyBorder="1" applyAlignment="1">
      <alignment vertical="center" wrapText="1"/>
    </xf>
    <xf numFmtId="0" fontId="6" fillId="13" borderId="10" xfId="0" applyFont="1" applyFill="1" applyBorder="1" applyAlignment="1">
      <alignment horizontal="left" vertical="center" wrapText="1"/>
    </xf>
    <xf numFmtId="2" fontId="6" fillId="14" borderId="0" xfId="0" applyNumberFormat="1" applyFont="1" applyFill="1" applyAlignment="1">
      <alignment horizontal="center" vertical="center" wrapText="1"/>
    </xf>
    <xf numFmtId="0" fontId="6" fillId="17" borderId="0" xfId="0" applyFont="1" applyFill="1" applyAlignment="1">
      <alignment horizontal="center" vertical="center" wrapText="1"/>
    </xf>
    <xf numFmtId="0" fontId="3" fillId="0" borderId="0" xfId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17" fillId="19" borderId="14" xfId="1" applyFont="1" applyFill="1" applyBorder="1" applyAlignment="1">
      <alignment wrapText="1"/>
    </xf>
    <xf numFmtId="0" fontId="17" fillId="19" borderId="15" xfId="1" applyFont="1" applyFill="1" applyBorder="1" applyAlignment="1">
      <alignment wrapText="1"/>
    </xf>
    <xf numFmtId="0" fontId="17" fillId="19" borderId="16" xfId="1" applyFont="1" applyFill="1" applyBorder="1" applyAlignment="1">
      <alignment wrapText="1"/>
    </xf>
    <xf numFmtId="0" fontId="17" fillId="19" borderId="17" xfId="1" applyFont="1" applyFill="1" applyBorder="1" applyAlignment="1">
      <alignment wrapText="1"/>
    </xf>
    <xf numFmtId="0" fontId="17" fillId="19" borderId="18" xfId="1" applyFont="1" applyFill="1" applyBorder="1" applyAlignment="1">
      <alignment wrapText="1"/>
    </xf>
    <xf numFmtId="0" fontId="17" fillId="20" borderId="16" xfId="1" applyFont="1" applyFill="1" applyBorder="1" applyAlignment="1">
      <alignment wrapText="1"/>
    </xf>
    <xf numFmtId="0" fontId="17" fillId="20" borderId="17" xfId="1" applyFont="1" applyFill="1" applyBorder="1" applyAlignment="1">
      <alignment wrapText="1"/>
    </xf>
    <xf numFmtId="0" fontId="17" fillId="20" borderId="18" xfId="1" applyFont="1" applyFill="1" applyBorder="1" applyAlignment="1">
      <alignment wrapText="1"/>
    </xf>
    <xf numFmtId="0" fontId="17" fillId="16" borderId="14" xfId="1" applyFont="1" applyFill="1" applyBorder="1" applyAlignment="1">
      <alignment wrapText="1"/>
    </xf>
    <xf numFmtId="0" fontId="17" fillId="16" borderId="0" xfId="1" applyFont="1" applyFill="1" applyBorder="1" applyAlignment="1">
      <alignment wrapText="1"/>
    </xf>
    <xf numFmtId="0" fontId="17" fillId="16" borderId="15" xfId="1" applyFont="1" applyFill="1" applyBorder="1" applyAlignment="1">
      <alignment wrapText="1"/>
    </xf>
    <xf numFmtId="0" fontId="17" fillId="16" borderId="16" xfId="1" applyFont="1" applyFill="1" applyBorder="1" applyAlignment="1">
      <alignment wrapText="1"/>
    </xf>
    <xf numFmtId="0" fontId="17" fillId="16" borderId="17" xfId="1" applyFont="1" applyFill="1" applyBorder="1" applyAlignment="1">
      <alignment wrapText="1"/>
    </xf>
    <xf numFmtId="0" fontId="17" fillId="16" borderId="18" xfId="1" applyFont="1" applyFill="1" applyBorder="1" applyAlignment="1">
      <alignment wrapText="1"/>
    </xf>
    <xf numFmtId="0" fontId="17" fillId="21" borderId="14" xfId="1" applyFont="1" applyFill="1" applyBorder="1" applyAlignment="1">
      <alignment wrapText="1"/>
    </xf>
    <xf numFmtId="0" fontId="17" fillId="21" borderId="0" xfId="1" applyFont="1" applyFill="1" applyBorder="1" applyAlignment="1">
      <alignment wrapText="1"/>
    </xf>
    <xf numFmtId="0" fontId="17" fillId="21" borderId="15" xfId="1" applyFont="1" applyFill="1" applyBorder="1" applyAlignment="1">
      <alignment wrapText="1"/>
    </xf>
    <xf numFmtId="0" fontId="17" fillId="21" borderId="16" xfId="1" applyFont="1" applyFill="1" applyBorder="1" applyAlignment="1">
      <alignment wrapText="1"/>
    </xf>
    <xf numFmtId="0" fontId="17" fillId="21" borderId="17" xfId="1" applyFont="1" applyFill="1" applyBorder="1" applyAlignment="1">
      <alignment wrapText="1"/>
    </xf>
    <xf numFmtId="0" fontId="17" fillId="21" borderId="18" xfId="1" applyFont="1" applyFill="1" applyBorder="1" applyAlignment="1">
      <alignment wrapText="1"/>
    </xf>
    <xf numFmtId="0" fontId="0" fillId="3" borderId="14" xfId="0" applyFill="1" applyBorder="1"/>
    <xf numFmtId="0" fontId="0" fillId="3" borderId="0" xfId="0" applyFill="1" applyBorder="1"/>
    <xf numFmtId="0" fontId="0" fillId="3" borderId="15" xfId="0" applyFill="1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0" fontId="17" fillId="11" borderId="16" xfId="1" applyFont="1" applyFill="1" applyBorder="1" applyAlignment="1">
      <alignment wrapText="1"/>
    </xf>
    <xf numFmtId="0" fontId="17" fillId="11" borderId="17" xfId="1" applyFont="1" applyFill="1" applyBorder="1" applyAlignment="1">
      <alignment wrapText="1"/>
    </xf>
    <xf numFmtId="0" fontId="17" fillId="11" borderId="18" xfId="1" applyFont="1" applyFill="1" applyBorder="1" applyAlignment="1">
      <alignment wrapText="1"/>
    </xf>
    <xf numFmtId="0" fontId="0" fillId="18" borderId="16" xfId="0" applyFill="1" applyBorder="1"/>
    <xf numFmtId="0" fontId="0" fillId="18" borderId="17" xfId="0" applyFill="1" applyBorder="1"/>
    <xf numFmtId="0" fontId="0" fillId="18" borderId="18" xfId="0" applyFill="1" applyBorder="1"/>
    <xf numFmtId="0" fontId="0" fillId="22" borderId="14" xfId="0" applyFill="1" applyBorder="1"/>
    <xf numFmtId="0" fontId="0" fillId="22" borderId="0" xfId="0" applyFill="1" applyBorder="1"/>
    <xf numFmtId="0" fontId="0" fillId="22" borderId="15" xfId="0" applyFill="1" applyBorder="1"/>
    <xf numFmtId="0" fontId="0" fillId="22" borderId="16" xfId="0" applyFill="1" applyBorder="1"/>
    <xf numFmtId="0" fontId="0" fillId="22" borderId="17" xfId="0" applyFill="1" applyBorder="1"/>
    <xf numFmtId="0" fontId="0" fillId="22" borderId="18" xfId="0" applyFill="1" applyBorder="1"/>
    <xf numFmtId="0" fontId="0" fillId="15" borderId="14" xfId="0" applyFill="1" applyBorder="1"/>
    <xf numFmtId="0" fontId="0" fillId="15" borderId="0" xfId="0" applyFill="1" applyBorder="1"/>
    <xf numFmtId="0" fontId="0" fillId="15" borderId="15" xfId="0" applyFill="1" applyBorder="1"/>
    <xf numFmtId="0" fontId="0" fillId="15" borderId="16" xfId="0" applyFill="1" applyBorder="1"/>
    <xf numFmtId="0" fontId="0" fillId="15" borderId="17" xfId="0" applyFill="1" applyBorder="1"/>
    <xf numFmtId="0" fontId="0" fillId="15" borderId="18" xfId="0" applyFill="1" applyBorder="1"/>
    <xf numFmtId="0" fontId="11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8" fillId="0" borderId="0" xfId="3"/>
    <xf numFmtId="0" fontId="18" fillId="0" borderId="0" xfId="3" applyAlignment="1">
      <alignment horizontal="left"/>
    </xf>
    <xf numFmtId="0" fontId="18" fillId="0" borderId="0" xfId="3" applyAlignment="1">
      <alignment horizontal="right"/>
    </xf>
    <xf numFmtId="0" fontId="19" fillId="0" borderId="0" xfId="3" applyFont="1" applyAlignment="1">
      <alignment horizontal="center"/>
    </xf>
    <xf numFmtId="0" fontId="19" fillId="0" borderId="5" xfId="3" applyFont="1" applyBorder="1" applyAlignment="1">
      <alignment horizontal="left"/>
    </xf>
    <xf numFmtId="0" fontId="19" fillId="0" borderId="0" xfId="3" applyFont="1" applyAlignment="1">
      <alignment horizontal="left"/>
    </xf>
    <xf numFmtId="0" fontId="19" fillId="0" borderId="0" xfId="3" applyFont="1"/>
    <xf numFmtId="3" fontId="19" fillId="24" borderId="0" xfId="3" applyNumberFormat="1" applyFont="1" applyFill="1" applyAlignment="1">
      <alignment horizontal="right"/>
    </xf>
    <xf numFmtId="0" fontId="18" fillId="0" borderId="25" xfId="3" applyBorder="1" applyAlignment="1">
      <alignment horizontal="left"/>
    </xf>
    <xf numFmtId="0" fontId="18" fillId="0" borderId="5" xfId="3" applyBorder="1" applyAlignment="1">
      <alignment horizontal="left"/>
    </xf>
    <xf numFmtId="3" fontId="18" fillId="24" borderId="0" xfId="3" applyNumberFormat="1" applyFill="1" applyAlignment="1">
      <alignment horizontal="right"/>
    </xf>
    <xf numFmtId="0" fontId="20" fillId="0" borderId="0" xfId="3" applyFont="1" applyAlignment="1">
      <alignment horizontal="left"/>
    </xf>
    <xf numFmtId="0" fontId="18" fillId="24" borderId="0" xfId="3" applyFill="1" applyAlignment="1">
      <alignment horizontal="right"/>
    </xf>
    <xf numFmtId="0" fontId="19" fillId="0" borderId="26" xfId="3" applyFont="1" applyBorder="1" applyAlignment="1">
      <alignment horizontal="left"/>
    </xf>
    <xf numFmtId="0" fontId="19" fillId="0" borderId="27" xfId="3" applyFont="1" applyBorder="1" applyAlignment="1">
      <alignment horizontal="left"/>
    </xf>
    <xf numFmtId="0" fontId="19" fillId="0" borderId="27" xfId="3" applyFont="1" applyBorder="1"/>
    <xf numFmtId="0" fontId="18" fillId="0" borderId="27" xfId="3" applyBorder="1"/>
    <xf numFmtId="1" fontId="19" fillId="24" borderId="27" xfId="3" applyNumberFormat="1" applyFont="1" applyFill="1" applyBorder="1" applyAlignment="1">
      <alignment horizontal="right"/>
    </xf>
    <xf numFmtId="0" fontId="19" fillId="0" borderId="28" xfId="3" applyFont="1" applyBorder="1" applyAlignment="1">
      <alignment horizontal="left"/>
    </xf>
    <xf numFmtId="0" fontId="19" fillId="0" borderId="5" xfId="3" applyFont="1" applyBorder="1" applyAlignment="1">
      <alignment horizontal="center"/>
    </xf>
    <xf numFmtId="0" fontId="19" fillId="0" borderId="25" xfId="3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18" fillId="25" borderId="0" xfId="3" applyFill="1" applyAlignment="1">
      <alignment horizontal="right"/>
    </xf>
    <xf numFmtId="1" fontId="18" fillId="24" borderId="0" xfId="3" applyNumberFormat="1" applyFill="1" applyAlignment="1">
      <alignment horizontal="right"/>
    </xf>
    <xf numFmtId="0" fontId="20" fillId="25" borderId="0" xfId="3" applyFont="1" applyFill="1" applyAlignment="1">
      <alignment horizontal="right"/>
    </xf>
    <xf numFmtId="0" fontId="0" fillId="0" borderId="5" xfId="0" applyBorder="1"/>
    <xf numFmtId="0" fontId="0" fillId="0" borderId="0" xfId="0" applyAlignment="1">
      <alignment horizontal="right"/>
    </xf>
    <xf numFmtId="0" fontId="18" fillId="0" borderId="27" xfId="3" applyBorder="1" applyAlignment="1">
      <alignment horizontal="left"/>
    </xf>
    <xf numFmtId="0" fontId="18" fillId="0" borderId="28" xfId="3" applyBorder="1" applyAlignment="1">
      <alignment horizontal="left"/>
    </xf>
    <xf numFmtId="165" fontId="19" fillId="26" borderId="0" xfId="3" applyNumberFormat="1" applyFont="1" applyFill="1" applyAlignment="1">
      <alignment horizontal="center"/>
    </xf>
    <xf numFmtId="165" fontId="18" fillId="0" borderId="0" xfId="3" applyNumberFormat="1"/>
    <xf numFmtId="0" fontId="0" fillId="13" borderId="14" xfId="0" applyFill="1" applyBorder="1"/>
    <xf numFmtId="0" fontId="0" fillId="13" borderId="0" xfId="0" applyFill="1"/>
    <xf numFmtId="0" fontId="0" fillId="13" borderId="15" xfId="0" applyFill="1" applyBorder="1"/>
    <xf numFmtId="0" fontId="0" fillId="13" borderId="0" xfId="0" applyFill="1" applyBorder="1"/>
    <xf numFmtId="0" fontId="0" fillId="13" borderId="16" xfId="0" applyFill="1" applyBorder="1"/>
    <xf numFmtId="0" fontId="0" fillId="13" borderId="17" xfId="0" applyFill="1" applyBorder="1"/>
    <xf numFmtId="0" fontId="0" fillId="13" borderId="18" xfId="0" applyFill="1" applyBorder="1"/>
    <xf numFmtId="0" fontId="17" fillId="3" borderId="16" xfId="1" applyFont="1" applyFill="1" applyBorder="1" applyAlignment="1">
      <alignment wrapText="1"/>
    </xf>
    <xf numFmtId="0" fontId="17" fillId="3" borderId="17" xfId="1" applyFont="1" applyFill="1" applyBorder="1" applyAlignment="1">
      <alignment wrapText="1"/>
    </xf>
    <xf numFmtId="0" fontId="17" fillId="3" borderId="18" xfId="1" applyFont="1" applyFill="1" applyBorder="1" applyAlignment="1">
      <alignment wrapText="1"/>
    </xf>
    <xf numFmtId="0" fontId="17" fillId="19" borderId="0" xfId="1" applyFont="1" applyFill="1" applyBorder="1" applyAlignment="1">
      <alignment wrapText="1"/>
    </xf>
    <xf numFmtId="0" fontId="17" fillId="18" borderId="16" xfId="1" applyFont="1" applyFill="1" applyBorder="1" applyAlignment="1">
      <alignment wrapText="1"/>
    </xf>
    <xf numFmtId="0" fontId="17" fillId="18" borderId="17" xfId="1" applyFont="1" applyFill="1" applyBorder="1" applyAlignment="1">
      <alignment wrapText="1"/>
    </xf>
    <xf numFmtId="0" fontId="17" fillId="18" borderId="18" xfId="1" applyFont="1" applyFill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1" fillId="0" borderId="0" xfId="4" applyAlignment="1">
      <alignment vertical="center"/>
    </xf>
    <xf numFmtId="0" fontId="9" fillId="18" borderId="0" xfId="0" applyFont="1" applyFill="1" applyAlignment="1">
      <alignment horizontal="center" vertical="center" wrapText="1"/>
    </xf>
    <xf numFmtId="0" fontId="11" fillId="27" borderId="0" xfId="4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11" borderId="1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5" fillId="13" borderId="6" xfId="0" applyFont="1" applyFill="1" applyBorder="1" applyAlignment="1">
      <alignment horizontal="left" vertical="center" wrapText="1"/>
    </xf>
    <xf numFmtId="0" fontId="15" fillId="13" borderId="7" xfId="0" applyFont="1" applyFill="1" applyBorder="1" applyAlignment="1">
      <alignment horizontal="left" vertical="center" wrapText="1"/>
    </xf>
    <xf numFmtId="0" fontId="15" fillId="13" borderId="9" xfId="0" applyFont="1" applyFill="1" applyBorder="1" applyAlignment="1">
      <alignment horizontal="left" vertical="center" wrapText="1"/>
    </xf>
    <xf numFmtId="0" fontId="15" fillId="13" borderId="0" xfId="0" applyFont="1" applyFill="1" applyAlignment="1">
      <alignment horizontal="left" vertical="center" wrapText="1"/>
    </xf>
    <xf numFmtId="0" fontId="6" fillId="13" borderId="10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16" fillId="3" borderId="19" xfId="0" applyFont="1" applyFill="1" applyBorder="1" applyAlignment="1">
      <alignment horizontal="center"/>
    </xf>
    <xf numFmtId="0" fontId="16" fillId="3" borderId="20" xfId="0" applyFont="1" applyFill="1" applyBorder="1" applyAlignment="1">
      <alignment horizontal="center"/>
    </xf>
    <xf numFmtId="0" fontId="16" fillId="3" borderId="21" xfId="0" applyFont="1" applyFill="1" applyBorder="1" applyAlignment="1">
      <alignment horizontal="center"/>
    </xf>
    <xf numFmtId="0" fontId="16" fillId="15" borderId="19" xfId="0" applyFont="1" applyFill="1" applyBorder="1" applyAlignment="1">
      <alignment horizontal="center"/>
    </xf>
    <xf numFmtId="0" fontId="16" fillId="15" borderId="20" xfId="0" applyFont="1" applyFill="1" applyBorder="1" applyAlignment="1">
      <alignment horizontal="center"/>
    </xf>
    <xf numFmtId="0" fontId="16" fillId="15" borderId="21" xfId="0" applyFont="1" applyFill="1" applyBorder="1" applyAlignment="1">
      <alignment horizontal="center"/>
    </xf>
    <xf numFmtId="0" fontId="16" fillId="19" borderId="19" xfId="0" applyFont="1" applyFill="1" applyBorder="1" applyAlignment="1">
      <alignment horizontal="center"/>
    </xf>
    <xf numFmtId="0" fontId="16" fillId="19" borderId="20" xfId="0" applyFont="1" applyFill="1" applyBorder="1" applyAlignment="1">
      <alignment horizontal="center"/>
    </xf>
    <xf numFmtId="0" fontId="16" fillId="19" borderId="21" xfId="0" applyFont="1" applyFill="1" applyBorder="1" applyAlignment="1">
      <alignment horizontal="center"/>
    </xf>
    <xf numFmtId="0" fontId="16" fillId="20" borderId="19" xfId="0" applyFont="1" applyFill="1" applyBorder="1" applyAlignment="1">
      <alignment horizontal="center"/>
    </xf>
    <xf numFmtId="0" fontId="16" fillId="20" borderId="20" xfId="0" applyFont="1" applyFill="1" applyBorder="1" applyAlignment="1">
      <alignment horizontal="center"/>
    </xf>
    <xf numFmtId="0" fontId="16" fillId="20" borderId="21" xfId="0" applyFont="1" applyFill="1" applyBorder="1" applyAlignment="1">
      <alignment horizontal="center"/>
    </xf>
    <xf numFmtId="0" fontId="16" fillId="18" borderId="19" xfId="0" applyFont="1" applyFill="1" applyBorder="1" applyAlignment="1">
      <alignment horizontal="center"/>
    </xf>
    <xf numFmtId="0" fontId="16" fillId="18" borderId="20" xfId="0" applyFont="1" applyFill="1" applyBorder="1" applyAlignment="1">
      <alignment horizontal="center"/>
    </xf>
    <xf numFmtId="0" fontId="16" fillId="18" borderId="21" xfId="0" applyFont="1" applyFill="1" applyBorder="1" applyAlignment="1">
      <alignment horizontal="center"/>
    </xf>
    <xf numFmtId="0" fontId="16" fillId="13" borderId="19" xfId="0" applyFont="1" applyFill="1" applyBorder="1" applyAlignment="1">
      <alignment horizontal="center"/>
    </xf>
    <xf numFmtId="0" fontId="16" fillId="13" borderId="20" xfId="0" applyFont="1" applyFill="1" applyBorder="1" applyAlignment="1">
      <alignment horizontal="center"/>
    </xf>
    <xf numFmtId="0" fontId="16" fillId="13" borderId="21" xfId="0" applyFont="1" applyFill="1" applyBorder="1" applyAlignment="1">
      <alignment horizontal="center"/>
    </xf>
    <xf numFmtId="0" fontId="16" fillId="16" borderId="19" xfId="0" applyFont="1" applyFill="1" applyBorder="1" applyAlignment="1">
      <alignment horizontal="center"/>
    </xf>
    <xf numFmtId="0" fontId="16" fillId="16" borderId="20" xfId="0" applyFont="1" applyFill="1" applyBorder="1" applyAlignment="1">
      <alignment horizontal="center"/>
    </xf>
    <xf numFmtId="0" fontId="16" fillId="16" borderId="21" xfId="0" applyFont="1" applyFill="1" applyBorder="1" applyAlignment="1">
      <alignment horizontal="center"/>
    </xf>
    <xf numFmtId="0" fontId="16" fillId="21" borderId="19" xfId="0" applyFont="1" applyFill="1" applyBorder="1" applyAlignment="1">
      <alignment horizontal="center"/>
    </xf>
    <xf numFmtId="0" fontId="16" fillId="21" borderId="20" xfId="0" applyFont="1" applyFill="1" applyBorder="1" applyAlignment="1">
      <alignment horizontal="center"/>
    </xf>
    <xf numFmtId="0" fontId="16" fillId="21" borderId="21" xfId="0" applyFont="1" applyFill="1" applyBorder="1" applyAlignment="1">
      <alignment horizontal="center"/>
    </xf>
    <xf numFmtId="0" fontId="16" fillId="22" borderId="19" xfId="0" applyFont="1" applyFill="1" applyBorder="1" applyAlignment="1">
      <alignment horizontal="center"/>
    </xf>
    <xf numFmtId="0" fontId="16" fillId="22" borderId="20" xfId="0" applyFont="1" applyFill="1" applyBorder="1" applyAlignment="1">
      <alignment horizontal="center"/>
    </xf>
    <xf numFmtId="0" fontId="16" fillId="22" borderId="21" xfId="0" applyFont="1" applyFill="1" applyBorder="1" applyAlignment="1">
      <alignment horizontal="center"/>
    </xf>
    <xf numFmtId="0" fontId="16" fillId="11" borderId="19" xfId="0" applyFont="1" applyFill="1" applyBorder="1" applyAlignment="1">
      <alignment horizontal="center"/>
    </xf>
    <xf numFmtId="0" fontId="16" fillId="11" borderId="20" xfId="0" applyFont="1" applyFill="1" applyBorder="1" applyAlignment="1">
      <alignment horizontal="center"/>
    </xf>
    <xf numFmtId="0" fontId="16" fillId="11" borderId="21" xfId="0" applyFont="1" applyFill="1" applyBorder="1" applyAlignment="1">
      <alignment horizontal="center"/>
    </xf>
    <xf numFmtId="0" fontId="18" fillId="0" borderId="0" xfId="3" applyAlignment="1">
      <alignment horizontal="left"/>
    </xf>
    <xf numFmtId="0" fontId="18" fillId="0" borderId="0" xfId="3"/>
    <xf numFmtId="0" fontId="19" fillId="23" borderId="22" xfId="3" applyFont="1" applyFill="1" applyBorder="1" applyAlignment="1">
      <alignment horizontal="center"/>
    </xf>
    <xf numFmtId="0" fontId="19" fillId="23" borderId="23" xfId="3" applyFont="1" applyFill="1" applyBorder="1" applyAlignment="1">
      <alignment horizontal="center"/>
    </xf>
    <xf numFmtId="0" fontId="19" fillId="23" borderId="24" xfId="3" applyFont="1" applyFill="1" applyBorder="1" applyAlignment="1">
      <alignment horizontal="center"/>
    </xf>
    <xf numFmtId="0" fontId="21" fillId="0" borderId="23" xfId="3" applyFont="1" applyBorder="1"/>
    <xf numFmtId="0" fontId="21" fillId="0" borderId="24" xfId="3" applyFont="1" applyBorder="1"/>
    <xf numFmtId="0" fontId="0" fillId="0" borderId="0" xfId="0"/>
    <xf numFmtId="0" fontId="7" fillId="4" borderId="1" xfId="0" applyFon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left" vertical="top"/>
    </xf>
    <xf numFmtId="0" fontId="9" fillId="12" borderId="1" xfId="0" applyFont="1" applyFill="1" applyBorder="1" applyAlignment="1">
      <alignment horizontal="left" vertical="top"/>
    </xf>
    <xf numFmtId="0" fontId="13" fillId="0" borderId="1" xfId="0" applyFont="1" applyBorder="1" applyAlignment="1">
      <alignment horizontal="left" vertical="center" wrapText="1"/>
    </xf>
  </cellXfs>
  <cellStyles count="5">
    <cellStyle name="Collegamento ipertestuale 2" xfId="2" xr:uid="{A67FFB5A-9D22-470C-8AFF-EFD9589ECF0B}"/>
    <cellStyle name="Normale" xfId="0" builtinId="0"/>
    <cellStyle name="Normale 2" xfId="1" xr:uid="{C99D7797-D65F-4AEE-B83B-6318C13E6990}"/>
    <cellStyle name="Normale 2 2" xfId="4" xr:uid="{54C10604-0283-42BE-BE43-994CCA10ADDD}"/>
    <cellStyle name="Normale 3" xfId="3" xr:uid="{438CA087-9434-4A83-9F60-6055AD29B44F}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1510389</xdr:colOff>
      <xdr:row>47</xdr:row>
      <xdr:rowOff>5444</xdr:rowOff>
    </xdr:from>
    <xdr:to>
      <xdr:col>5</xdr:col>
      <xdr:colOff>454115</xdr:colOff>
      <xdr:row>60</xdr:row>
      <xdr:rowOff>108864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3ABDA4DA-315E-4B90-93B9-B73FC751E6F2}"/>
            </a:ext>
          </a:extLst>
        </xdr:cNvPr>
        <xdr:cNvGrpSpPr/>
      </xdr:nvGrpSpPr>
      <xdr:grpSpPr>
        <a:xfrm>
          <a:off x="1510389" y="9622973"/>
          <a:ext cx="12681497" cy="2852062"/>
          <a:chOff x="1510389" y="9225592"/>
          <a:chExt cx="9362669" cy="1602386"/>
        </a:xfrm>
      </xdr:grpSpPr>
      <xdr:grpSp>
        <xdr:nvGrpSpPr>
          <xdr:cNvPr id="3" name="Gruppo 2">
            <a:extLst>
              <a:ext uri="{FF2B5EF4-FFF2-40B4-BE49-F238E27FC236}">
                <a16:creationId xmlns:a16="http://schemas.microsoft.com/office/drawing/2014/main" id="{85E1A958-EF8F-42F2-8562-7B81ECA7183B}"/>
              </a:ext>
            </a:extLst>
          </xdr:cNvPr>
          <xdr:cNvGrpSpPr/>
        </xdr:nvGrpSpPr>
        <xdr:grpSpPr>
          <a:xfrm>
            <a:off x="1510389" y="9225592"/>
            <a:ext cx="9362669" cy="1602386"/>
            <a:chOff x="1510389" y="9225592"/>
            <a:chExt cx="9362669" cy="1602386"/>
          </a:xfrm>
        </xdr:grpSpPr>
        <xdr:sp macro="" textlink="">
          <xdr:nvSpPr>
            <xdr:cNvPr id="5" name="Rettangolo 4">
              <a:extLst>
                <a:ext uri="{FF2B5EF4-FFF2-40B4-BE49-F238E27FC236}">
                  <a16:creationId xmlns:a16="http://schemas.microsoft.com/office/drawing/2014/main" id="{8015ACE5-2F9F-4867-B865-E01F3D0BB391}"/>
                </a:ext>
              </a:extLst>
            </xdr:cNvPr>
            <xdr:cNvSpPr/>
          </xdr:nvSpPr>
          <xdr:spPr>
            <a:xfrm>
              <a:off x="4953000" y="9225592"/>
              <a:ext cx="2551070" cy="1602386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lang="it-IT" sz="2800"/>
                <a:t>SYSTEM</a:t>
              </a:r>
            </a:p>
          </xdr:txBody>
        </xdr:sp>
        <xdr:cxnSp macro="">
          <xdr:nvCxnSpPr>
            <xdr:cNvPr id="6" name="Connettore 2 5">
              <a:extLst>
                <a:ext uri="{FF2B5EF4-FFF2-40B4-BE49-F238E27FC236}">
                  <a16:creationId xmlns:a16="http://schemas.microsoft.com/office/drawing/2014/main" id="{E792BA3D-3B35-4042-A6D7-259800BE78B3}"/>
                </a:ext>
              </a:extLst>
            </xdr:cNvPr>
            <xdr:cNvCxnSpPr/>
          </xdr:nvCxnSpPr>
          <xdr:spPr>
            <a:xfrm>
              <a:off x="7557403" y="9305906"/>
              <a:ext cx="3301098" cy="0"/>
            </a:xfrm>
            <a:prstGeom prst="straightConnector1">
              <a:avLst/>
            </a:prstGeom>
            <a:ln w="76200">
              <a:solidFill>
                <a:schemeClr val="accent1"/>
              </a:solidFill>
              <a:headEnd type="none" w="med" len="med"/>
              <a:tailEnd type="triangle" w="med" len="med"/>
            </a:ln>
          </xdr:spPr>
          <xdr:style>
            <a:lnRef idx="3">
              <a:schemeClr val="accent1"/>
            </a:lnRef>
            <a:fillRef idx="0">
              <a:schemeClr val="accent1"/>
            </a:fillRef>
            <a:effectRef idx="2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" name="Connettore 2 6">
              <a:extLst>
                <a:ext uri="{FF2B5EF4-FFF2-40B4-BE49-F238E27FC236}">
                  <a16:creationId xmlns:a16="http://schemas.microsoft.com/office/drawing/2014/main" id="{02E6F884-79BA-438C-B6E0-BBECB8621B99}"/>
                </a:ext>
              </a:extLst>
            </xdr:cNvPr>
            <xdr:cNvCxnSpPr/>
          </xdr:nvCxnSpPr>
          <xdr:spPr>
            <a:xfrm>
              <a:off x="1521275" y="9311349"/>
              <a:ext cx="3333755" cy="0"/>
            </a:xfrm>
            <a:prstGeom prst="straightConnector1">
              <a:avLst/>
            </a:prstGeom>
            <a:ln w="76200">
              <a:solidFill>
                <a:schemeClr val="accent1"/>
              </a:solidFill>
              <a:headEnd type="none" w="med" len="med"/>
              <a:tailEnd type="triangle" w="med" len="med"/>
            </a:ln>
          </xdr:spPr>
          <xdr:style>
            <a:lnRef idx="3">
              <a:schemeClr val="accent1"/>
            </a:lnRef>
            <a:fillRef idx="0">
              <a:schemeClr val="accent1"/>
            </a:fillRef>
            <a:effectRef idx="2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" name="Connettore 2 7">
              <a:extLst>
                <a:ext uri="{FF2B5EF4-FFF2-40B4-BE49-F238E27FC236}">
                  <a16:creationId xmlns:a16="http://schemas.microsoft.com/office/drawing/2014/main" id="{E5841540-4218-403B-B8A4-4194D97D57C9}"/>
                </a:ext>
              </a:extLst>
            </xdr:cNvPr>
            <xdr:cNvCxnSpPr/>
          </xdr:nvCxnSpPr>
          <xdr:spPr>
            <a:xfrm>
              <a:off x="7571960" y="10267787"/>
              <a:ext cx="3301098" cy="0"/>
            </a:xfrm>
            <a:prstGeom prst="straightConnector1">
              <a:avLst/>
            </a:prstGeom>
            <a:ln w="76200">
              <a:solidFill>
                <a:schemeClr val="accent4">
                  <a:lumMod val="60000"/>
                  <a:lumOff val="40000"/>
                </a:schemeClr>
              </a:solidFill>
              <a:headEnd type="none" w="med" len="med"/>
              <a:tailEnd type="triangle" w="med" len="med"/>
            </a:ln>
          </xdr:spPr>
          <xdr:style>
            <a:lnRef idx="3">
              <a:schemeClr val="accent1"/>
            </a:lnRef>
            <a:fillRef idx="0">
              <a:schemeClr val="accent1"/>
            </a:fillRef>
            <a:effectRef idx="2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" name="Connettore 2 8">
              <a:extLst>
                <a:ext uri="{FF2B5EF4-FFF2-40B4-BE49-F238E27FC236}">
                  <a16:creationId xmlns:a16="http://schemas.microsoft.com/office/drawing/2014/main" id="{39251021-351D-425C-9C2D-7819C682EEF1}"/>
                </a:ext>
              </a:extLst>
            </xdr:cNvPr>
            <xdr:cNvCxnSpPr/>
          </xdr:nvCxnSpPr>
          <xdr:spPr>
            <a:xfrm>
              <a:off x="1510389" y="10251627"/>
              <a:ext cx="3333755" cy="0"/>
            </a:xfrm>
            <a:prstGeom prst="straightConnector1">
              <a:avLst/>
            </a:prstGeom>
            <a:ln w="76200">
              <a:solidFill>
                <a:schemeClr val="accent4">
                  <a:lumMod val="60000"/>
                  <a:lumOff val="40000"/>
                </a:schemeClr>
              </a:solidFill>
              <a:headEnd type="none" w="med" len="med"/>
              <a:tailEnd type="triangle" w="med" len="med"/>
            </a:ln>
          </xdr:spPr>
          <xdr:style>
            <a:lnRef idx="3">
              <a:schemeClr val="accent1"/>
            </a:lnRef>
            <a:fillRef idx="0">
              <a:schemeClr val="accent1"/>
            </a:fillRef>
            <a:effectRef idx="2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4" name="Connettore 2 3">
            <a:extLst>
              <a:ext uri="{FF2B5EF4-FFF2-40B4-BE49-F238E27FC236}">
                <a16:creationId xmlns:a16="http://schemas.microsoft.com/office/drawing/2014/main" id="{EDC15747-68A3-4DA6-8A54-03B9CAF48D9D}"/>
              </a:ext>
            </a:extLst>
          </xdr:cNvPr>
          <xdr:cNvCxnSpPr/>
        </xdr:nvCxnSpPr>
        <xdr:spPr>
          <a:xfrm>
            <a:off x="7524746" y="10801900"/>
            <a:ext cx="3301098" cy="0"/>
          </a:xfrm>
          <a:prstGeom prst="straightConnector1">
            <a:avLst/>
          </a:prstGeom>
          <a:ln w="76200">
            <a:solidFill>
              <a:srgbClr val="C00000"/>
            </a:solidFill>
            <a:headEnd type="none" w="med" len="med"/>
            <a:tailEnd type="triangle" w="med" len="med"/>
          </a:ln>
        </xdr:spPr>
        <xdr:style>
          <a:lnRef idx="3">
            <a:schemeClr val="accent1"/>
          </a:lnRef>
          <a:fillRef idx="0">
            <a:schemeClr val="accent1"/>
          </a:fillRef>
          <a:effectRef idx="2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1510389</xdr:colOff>
      <xdr:row>53</xdr:row>
      <xdr:rowOff>108857</xdr:rowOff>
    </xdr:from>
    <xdr:to>
      <xdr:col>2</xdr:col>
      <xdr:colOff>729343</xdr:colOff>
      <xdr:row>53</xdr:row>
      <xdr:rowOff>112083</xdr:rowOff>
    </xdr:to>
    <xdr:cxnSp macro="">
      <xdr:nvCxnSpPr>
        <xdr:cNvPr id="10" name="Connettore 2 9">
          <a:extLst>
            <a:ext uri="{FF2B5EF4-FFF2-40B4-BE49-F238E27FC236}">
              <a16:creationId xmlns:a16="http://schemas.microsoft.com/office/drawing/2014/main" id="{DD15D4F5-5254-4367-8623-23DF165E8E1C}"/>
            </a:ext>
          </a:extLst>
        </xdr:cNvPr>
        <xdr:cNvCxnSpPr/>
      </xdr:nvCxnSpPr>
      <xdr:spPr>
        <a:xfrm flipV="1">
          <a:off x="1510389" y="9720943"/>
          <a:ext cx="4275368" cy="3226"/>
        </a:xfrm>
        <a:prstGeom prst="straightConnector1">
          <a:avLst/>
        </a:prstGeom>
        <a:ln w="76200">
          <a:solidFill>
            <a:schemeClr val="accent5">
              <a:lumMod val="60000"/>
              <a:lumOff val="40000"/>
            </a:schemeClr>
          </a:solidFill>
          <a:headEnd type="none" w="med" len="med"/>
          <a:tailEnd type="triangl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344966</xdr:colOff>
      <xdr:row>53</xdr:row>
      <xdr:rowOff>68540</xdr:rowOff>
    </xdr:from>
    <xdr:to>
      <xdr:col>5</xdr:col>
      <xdr:colOff>451518</xdr:colOff>
      <xdr:row>53</xdr:row>
      <xdr:rowOff>81643</xdr:rowOff>
    </xdr:to>
    <xdr:cxnSp macro="">
      <xdr:nvCxnSpPr>
        <xdr:cNvPr id="11" name="Connettore 2 10">
          <a:extLst>
            <a:ext uri="{FF2B5EF4-FFF2-40B4-BE49-F238E27FC236}">
              <a16:creationId xmlns:a16="http://schemas.microsoft.com/office/drawing/2014/main" id="{228EB356-445B-4BB1-BBFD-DCD47DEE504A}"/>
            </a:ext>
          </a:extLst>
        </xdr:cNvPr>
        <xdr:cNvCxnSpPr/>
      </xdr:nvCxnSpPr>
      <xdr:spPr>
        <a:xfrm flipV="1">
          <a:off x="9793766" y="11063111"/>
          <a:ext cx="4395523" cy="13103"/>
        </a:xfrm>
        <a:prstGeom prst="straightConnector1">
          <a:avLst/>
        </a:prstGeom>
        <a:ln w="76200">
          <a:solidFill>
            <a:schemeClr val="accent5">
              <a:lumMod val="60000"/>
              <a:lumOff val="40000"/>
            </a:schemeClr>
          </a:solidFill>
          <a:headEnd type="none" w="med" len="med"/>
          <a:tailEnd type="triangl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282426</xdr:colOff>
      <xdr:row>49</xdr:row>
      <xdr:rowOff>68540</xdr:rowOff>
    </xdr:from>
    <xdr:to>
      <xdr:col>5</xdr:col>
      <xdr:colOff>449053</xdr:colOff>
      <xdr:row>49</xdr:row>
      <xdr:rowOff>68540</xdr:rowOff>
    </xdr:to>
    <xdr:cxnSp macro="">
      <xdr:nvCxnSpPr>
        <xdr:cNvPr id="16" name="Connettore 2 15">
          <a:extLst>
            <a:ext uri="{FF2B5EF4-FFF2-40B4-BE49-F238E27FC236}">
              <a16:creationId xmlns:a16="http://schemas.microsoft.com/office/drawing/2014/main" id="{1683112C-23BD-497B-BCCE-FA46D738FB24}"/>
            </a:ext>
          </a:extLst>
        </xdr:cNvPr>
        <xdr:cNvCxnSpPr/>
      </xdr:nvCxnSpPr>
      <xdr:spPr>
        <a:xfrm>
          <a:off x="9731226" y="10279340"/>
          <a:ext cx="4455598" cy="0"/>
        </a:xfrm>
        <a:prstGeom prst="straightConnector1">
          <a:avLst/>
        </a:prstGeom>
        <a:ln w="76200">
          <a:solidFill>
            <a:schemeClr val="accent1"/>
          </a:solidFill>
          <a:headEnd type="none" w="med" len="med"/>
          <a:tailEnd type="triangl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1532160</xdr:colOff>
      <xdr:row>49</xdr:row>
      <xdr:rowOff>93936</xdr:rowOff>
    </xdr:from>
    <xdr:to>
      <xdr:col>2</xdr:col>
      <xdr:colOff>754793</xdr:colOff>
      <xdr:row>49</xdr:row>
      <xdr:rowOff>93936</xdr:rowOff>
    </xdr:to>
    <xdr:cxnSp macro="">
      <xdr:nvCxnSpPr>
        <xdr:cNvPr id="17" name="Connettore 2 16">
          <a:extLst>
            <a:ext uri="{FF2B5EF4-FFF2-40B4-BE49-F238E27FC236}">
              <a16:creationId xmlns:a16="http://schemas.microsoft.com/office/drawing/2014/main" id="{3714306D-32D7-4CDD-8C11-32B03641D24A}"/>
            </a:ext>
          </a:extLst>
        </xdr:cNvPr>
        <xdr:cNvCxnSpPr/>
      </xdr:nvCxnSpPr>
      <xdr:spPr>
        <a:xfrm>
          <a:off x="1532160" y="9706022"/>
          <a:ext cx="4279047" cy="0"/>
        </a:xfrm>
        <a:prstGeom prst="straightConnector1">
          <a:avLst/>
        </a:prstGeom>
        <a:ln w="76200">
          <a:solidFill>
            <a:schemeClr val="accent1"/>
          </a:solidFill>
          <a:headEnd type="none" w="med" len="med"/>
          <a:tailEnd type="triangl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1515831</xdr:colOff>
      <xdr:row>51</xdr:row>
      <xdr:rowOff>88493</xdr:rowOff>
    </xdr:from>
    <xdr:to>
      <xdr:col>2</xdr:col>
      <xdr:colOff>738464</xdr:colOff>
      <xdr:row>51</xdr:row>
      <xdr:rowOff>88493</xdr:rowOff>
    </xdr:to>
    <xdr:cxnSp macro="">
      <xdr:nvCxnSpPr>
        <xdr:cNvPr id="18" name="Connettore 2 17">
          <a:extLst>
            <a:ext uri="{FF2B5EF4-FFF2-40B4-BE49-F238E27FC236}">
              <a16:creationId xmlns:a16="http://schemas.microsoft.com/office/drawing/2014/main" id="{101A85E3-D5B4-4E4D-B256-BB29CDCBE2E8}"/>
            </a:ext>
          </a:extLst>
        </xdr:cNvPr>
        <xdr:cNvCxnSpPr/>
      </xdr:nvCxnSpPr>
      <xdr:spPr>
        <a:xfrm>
          <a:off x="1515831" y="10092464"/>
          <a:ext cx="4279047" cy="0"/>
        </a:xfrm>
        <a:prstGeom prst="straightConnector1">
          <a:avLst/>
        </a:prstGeom>
        <a:ln w="76200"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232847</xdr:colOff>
      <xdr:row>51</xdr:row>
      <xdr:rowOff>104821</xdr:rowOff>
    </xdr:from>
    <xdr:to>
      <xdr:col>5</xdr:col>
      <xdr:colOff>437581</xdr:colOff>
      <xdr:row>51</xdr:row>
      <xdr:rowOff>104821</xdr:rowOff>
    </xdr:to>
    <xdr:cxnSp macro="">
      <xdr:nvCxnSpPr>
        <xdr:cNvPr id="20" name="Connettore 2 19">
          <a:extLst>
            <a:ext uri="{FF2B5EF4-FFF2-40B4-BE49-F238E27FC236}">
              <a16:creationId xmlns:a16="http://schemas.microsoft.com/office/drawing/2014/main" id="{5974029D-4537-472B-889F-B8B1A4B3D7D6}"/>
            </a:ext>
          </a:extLst>
        </xdr:cNvPr>
        <xdr:cNvCxnSpPr/>
      </xdr:nvCxnSpPr>
      <xdr:spPr>
        <a:xfrm>
          <a:off x="9681647" y="10707507"/>
          <a:ext cx="4493705" cy="0"/>
        </a:xfrm>
        <a:prstGeom prst="straightConnector1">
          <a:avLst/>
        </a:prstGeom>
        <a:ln w="76200"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788670</xdr:colOff>
      <xdr:row>8</xdr:row>
      <xdr:rowOff>194310</xdr:rowOff>
    </xdr:from>
    <xdr:to>
      <xdr:col>28</xdr:col>
      <xdr:colOff>3810</xdr:colOff>
      <xdr:row>9</xdr:row>
      <xdr:rowOff>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E9F3021C-8163-43C8-8CC6-E6DB4C1C17F7}"/>
            </a:ext>
          </a:extLst>
        </xdr:cNvPr>
        <xdr:cNvCxnSpPr/>
      </xdr:nvCxnSpPr>
      <xdr:spPr>
        <a:xfrm flipV="1">
          <a:off x="8846820" y="1737360"/>
          <a:ext cx="13856970" cy="381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26670</xdr:colOff>
      <xdr:row>15</xdr:row>
      <xdr:rowOff>194310</xdr:rowOff>
    </xdr:from>
    <xdr:to>
      <xdr:col>8</xdr:col>
      <xdr:colOff>3810</xdr:colOff>
      <xdr:row>16</xdr:row>
      <xdr:rowOff>3810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8165D210-BD3F-4F3E-A7C5-C45B3F0D91D1}"/>
            </a:ext>
          </a:extLst>
        </xdr:cNvPr>
        <xdr:cNvCxnSpPr/>
      </xdr:nvCxnSpPr>
      <xdr:spPr>
        <a:xfrm flipV="1">
          <a:off x="8888730" y="3093720"/>
          <a:ext cx="2426970" cy="762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11430</xdr:colOff>
      <xdr:row>25</xdr:row>
      <xdr:rowOff>190500</xdr:rowOff>
    </xdr:from>
    <xdr:to>
      <xdr:col>8</xdr:col>
      <xdr:colOff>11430</xdr:colOff>
      <xdr:row>25</xdr:row>
      <xdr:rowOff>190500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C80553AA-BF20-4323-8DB8-6F377B3030A3}"/>
            </a:ext>
          </a:extLst>
        </xdr:cNvPr>
        <xdr:cNvCxnSpPr/>
      </xdr:nvCxnSpPr>
      <xdr:spPr>
        <a:xfrm>
          <a:off x="8873490" y="4964430"/>
          <a:ext cx="2449830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3810</xdr:colOff>
      <xdr:row>25</xdr:row>
      <xdr:rowOff>186690</xdr:rowOff>
    </xdr:from>
    <xdr:to>
      <xdr:col>14</xdr:col>
      <xdr:colOff>293370</xdr:colOff>
      <xdr:row>25</xdr:row>
      <xdr:rowOff>194310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69404EB2-0848-4341-884A-AF857505C25A}"/>
            </a:ext>
          </a:extLst>
        </xdr:cNvPr>
        <xdr:cNvCxnSpPr/>
      </xdr:nvCxnSpPr>
      <xdr:spPr>
        <a:xfrm>
          <a:off x="13053060" y="4244340"/>
          <a:ext cx="2434590" cy="762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245473</xdr:colOff>
      <xdr:row>28</xdr:row>
      <xdr:rowOff>37555</xdr:rowOff>
    </xdr:from>
    <xdr:to>
      <xdr:col>9</xdr:col>
      <xdr:colOff>256903</xdr:colOff>
      <xdr:row>37</xdr:row>
      <xdr:rowOff>18505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AC038B98-6BFB-4CB2-A812-5ADA915D08DF}"/>
            </a:ext>
          </a:extLst>
        </xdr:cNvPr>
        <xdr:cNvCxnSpPr/>
      </xdr:nvCxnSpPr>
      <xdr:spPr>
        <a:xfrm flipH="1">
          <a:off x="12459244" y="5464084"/>
          <a:ext cx="11430" cy="1766207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285750</xdr:colOff>
      <xdr:row>41</xdr:row>
      <xdr:rowOff>5987</xdr:rowOff>
    </xdr:from>
    <xdr:to>
      <xdr:col>9</xdr:col>
      <xdr:colOff>299357</xdr:colOff>
      <xdr:row>42</xdr:row>
      <xdr:rowOff>168729</xdr:rowOff>
    </xdr:to>
    <xdr:cxnSp macro="">
      <xdr:nvCxnSpPr>
        <xdr:cNvPr id="17" name="Straight Arrow Connector 16">
          <a:extLst>
            <a:ext uri="{FF2B5EF4-FFF2-40B4-BE49-F238E27FC236}">
              <a16:creationId xmlns:a16="http://schemas.microsoft.com/office/drawing/2014/main" id="{9339DFA8-865C-43A3-8CBC-099AC9741EEF}"/>
            </a:ext>
          </a:extLst>
        </xdr:cNvPr>
        <xdr:cNvCxnSpPr/>
      </xdr:nvCxnSpPr>
      <xdr:spPr>
        <a:xfrm>
          <a:off x="12396107" y="7958001"/>
          <a:ext cx="13607" cy="347799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3810</xdr:rowOff>
    </xdr:from>
    <xdr:to>
      <xdr:col>12</xdr:col>
      <xdr:colOff>636270</xdr:colOff>
      <xdr:row>39</xdr:row>
      <xdr:rowOff>11430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id="{4F6E8532-DB38-409D-8A6B-CAF9CEAF2DD2}"/>
            </a:ext>
          </a:extLst>
        </xdr:cNvPr>
        <xdr:cNvCxnSpPr/>
      </xdr:nvCxnSpPr>
      <xdr:spPr>
        <a:xfrm>
          <a:off x="13049250" y="6987540"/>
          <a:ext cx="1501140" cy="762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297180</xdr:colOff>
      <xdr:row>26</xdr:row>
      <xdr:rowOff>3810</xdr:rowOff>
    </xdr:from>
    <xdr:to>
      <xdr:col>14</xdr:col>
      <xdr:colOff>304800</xdr:colOff>
      <xdr:row>36</xdr:row>
      <xdr:rowOff>171450</xdr:rowOff>
    </xdr:to>
    <xdr:cxnSp macro="">
      <xdr:nvCxnSpPr>
        <xdr:cNvPr id="21" name="Straight Arrow Connector 20">
          <a:extLst>
            <a:ext uri="{FF2B5EF4-FFF2-40B4-BE49-F238E27FC236}">
              <a16:creationId xmlns:a16="http://schemas.microsoft.com/office/drawing/2014/main" id="{FDD12831-BEAF-4B6B-9ADA-DB4EF8EEA64E}"/>
            </a:ext>
          </a:extLst>
        </xdr:cNvPr>
        <xdr:cNvCxnSpPr/>
      </xdr:nvCxnSpPr>
      <xdr:spPr>
        <a:xfrm>
          <a:off x="15491460" y="4259580"/>
          <a:ext cx="7620" cy="234696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39</xdr:row>
      <xdr:rowOff>0</xdr:rowOff>
    </xdr:from>
    <xdr:to>
      <xdr:col>18</xdr:col>
      <xdr:colOff>3810</xdr:colOff>
      <xdr:row>39</xdr:row>
      <xdr:rowOff>7620</xdr:rowOff>
    </xdr:to>
    <xdr:cxnSp macro="">
      <xdr:nvCxnSpPr>
        <xdr:cNvPr id="24" name="Straight Arrow Connector 23">
          <a:extLst>
            <a:ext uri="{FF2B5EF4-FFF2-40B4-BE49-F238E27FC236}">
              <a16:creationId xmlns:a16="http://schemas.microsoft.com/office/drawing/2014/main" id="{CA0AC471-8A02-4381-9800-AF4E60316BCB}"/>
            </a:ext>
          </a:extLst>
        </xdr:cNvPr>
        <xdr:cNvCxnSpPr/>
      </xdr:nvCxnSpPr>
      <xdr:spPr>
        <a:xfrm>
          <a:off x="16032480" y="6816090"/>
          <a:ext cx="1504950" cy="762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266700</xdr:colOff>
      <xdr:row>42</xdr:row>
      <xdr:rowOff>163286</xdr:rowOff>
    </xdr:from>
    <xdr:to>
      <xdr:col>27</xdr:col>
      <xdr:colOff>503464</xdr:colOff>
      <xdr:row>43</xdr:row>
      <xdr:rowOff>11430</xdr:rowOff>
    </xdr:to>
    <xdr:cxnSp macro="">
      <xdr:nvCxnSpPr>
        <xdr:cNvPr id="27" name="Straight Arrow Connector 26">
          <a:extLst>
            <a:ext uri="{FF2B5EF4-FFF2-40B4-BE49-F238E27FC236}">
              <a16:creationId xmlns:a16="http://schemas.microsoft.com/office/drawing/2014/main" id="{3E5B492D-2EAF-408F-93C0-ABB181A0E777}"/>
            </a:ext>
          </a:extLst>
        </xdr:cNvPr>
        <xdr:cNvCxnSpPr/>
      </xdr:nvCxnSpPr>
      <xdr:spPr>
        <a:xfrm>
          <a:off x="12377057" y="8300357"/>
          <a:ext cx="10703378" cy="33202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38</xdr:row>
      <xdr:rowOff>171450</xdr:rowOff>
    </xdr:from>
    <xdr:to>
      <xdr:col>23</xdr:col>
      <xdr:colOff>7620</xdr:colOff>
      <xdr:row>39</xdr:row>
      <xdr:rowOff>0</xdr:rowOff>
    </xdr:to>
    <xdr:cxnSp macro="">
      <xdr:nvCxnSpPr>
        <xdr:cNvPr id="30" name="Straight Arrow Connector 29">
          <a:extLst>
            <a:ext uri="{FF2B5EF4-FFF2-40B4-BE49-F238E27FC236}">
              <a16:creationId xmlns:a16="http://schemas.microsoft.com/office/drawing/2014/main" id="{73C52CCF-8C48-4A78-ADED-E66C5F064045}"/>
            </a:ext>
          </a:extLst>
        </xdr:cNvPr>
        <xdr:cNvCxnSpPr/>
      </xdr:nvCxnSpPr>
      <xdr:spPr>
        <a:xfrm flipV="1">
          <a:off x="19396710" y="6804660"/>
          <a:ext cx="1287780" cy="1143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228600</xdr:colOff>
      <xdr:row>29</xdr:row>
      <xdr:rowOff>5445</xdr:rowOff>
    </xdr:from>
    <xdr:to>
      <xdr:col>29</xdr:col>
      <xdr:colOff>239486</xdr:colOff>
      <xdr:row>40</xdr:row>
      <xdr:rowOff>179614</xdr:rowOff>
    </xdr:to>
    <xdr:cxnSp macro="">
      <xdr:nvCxnSpPr>
        <xdr:cNvPr id="32" name="Straight Arrow Connector 31">
          <a:extLst>
            <a:ext uri="{FF2B5EF4-FFF2-40B4-BE49-F238E27FC236}">
              <a16:creationId xmlns:a16="http://schemas.microsoft.com/office/drawing/2014/main" id="{01D17975-56D9-42F1-B618-AB52C7F661C5}"/>
            </a:ext>
          </a:extLst>
        </xdr:cNvPr>
        <xdr:cNvCxnSpPr/>
      </xdr:nvCxnSpPr>
      <xdr:spPr>
        <a:xfrm flipH="1" flipV="1">
          <a:off x="24182614" y="5627916"/>
          <a:ext cx="10886" cy="231865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0</xdr:colOff>
      <xdr:row>38</xdr:row>
      <xdr:rowOff>171450</xdr:rowOff>
    </xdr:from>
    <xdr:to>
      <xdr:col>27</xdr:col>
      <xdr:colOff>22860</xdr:colOff>
      <xdr:row>38</xdr:row>
      <xdr:rowOff>171450</xdr:rowOff>
    </xdr:to>
    <xdr:cxnSp macro="">
      <xdr:nvCxnSpPr>
        <xdr:cNvPr id="38" name="Straight Arrow Connector 37">
          <a:extLst>
            <a:ext uri="{FF2B5EF4-FFF2-40B4-BE49-F238E27FC236}">
              <a16:creationId xmlns:a16="http://schemas.microsoft.com/office/drawing/2014/main" id="{60CBF6EC-38B2-4951-9652-75290072D42B}"/>
            </a:ext>
          </a:extLst>
        </xdr:cNvPr>
        <xdr:cNvCxnSpPr/>
      </xdr:nvCxnSpPr>
      <xdr:spPr>
        <a:xfrm>
          <a:off x="20783550" y="6804660"/>
          <a:ext cx="575310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0</xdr:colOff>
      <xdr:row>27</xdr:row>
      <xdr:rowOff>0</xdr:rowOff>
    </xdr:from>
    <xdr:to>
      <xdr:col>27</xdr:col>
      <xdr:colOff>1633</xdr:colOff>
      <xdr:row>38</xdr:row>
      <xdr:rowOff>171453</xdr:rowOff>
    </xdr:to>
    <xdr:cxnSp macro="">
      <xdr:nvCxnSpPr>
        <xdr:cNvPr id="43" name="Straight Arrow Connector 42">
          <a:extLst>
            <a:ext uri="{FF2B5EF4-FFF2-40B4-BE49-F238E27FC236}">
              <a16:creationId xmlns:a16="http://schemas.microsoft.com/office/drawing/2014/main" id="{97C5B910-EF7C-4F62-9EF8-3FD668B29BBF}"/>
            </a:ext>
          </a:extLst>
        </xdr:cNvPr>
        <xdr:cNvCxnSpPr/>
      </xdr:nvCxnSpPr>
      <xdr:spPr>
        <a:xfrm flipH="1" flipV="1">
          <a:off x="22566086" y="5230586"/>
          <a:ext cx="1633" cy="233771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662940</xdr:colOff>
      <xdr:row>18</xdr:row>
      <xdr:rowOff>3810</xdr:rowOff>
    </xdr:from>
    <xdr:to>
      <xdr:col>8</xdr:col>
      <xdr:colOff>666750</xdr:colOff>
      <xdr:row>23</xdr:row>
      <xdr:rowOff>175260</xdr:rowOff>
    </xdr:to>
    <xdr:cxnSp macro="">
      <xdr:nvCxnSpPr>
        <xdr:cNvPr id="47" name="Straight Arrow Connector 46">
          <a:extLst>
            <a:ext uri="{FF2B5EF4-FFF2-40B4-BE49-F238E27FC236}">
              <a16:creationId xmlns:a16="http://schemas.microsoft.com/office/drawing/2014/main" id="{F7A8E8A9-F094-41CD-806B-360D1F6FC429}"/>
            </a:ext>
          </a:extLst>
        </xdr:cNvPr>
        <xdr:cNvCxnSpPr/>
      </xdr:nvCxnSpPr>
      <xdr:spPr>
        <a:xfrm>
          <a:off x="11170920" y="3497580"/>
          <a:ext cx="3810" cy="108585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342900</xdr:colOff>
      <xdr:row>27</xdr:row>
      <xdr:rowOff>0</xdr:rowOff>
    </xdr:from>
    <xdr:to>
      <xdr:col>28</xdr:col>
      <xdr:colOff>0</xdr:colOff>
      <xdr:row>27</xdr:row>
      <xdr:rowOff>1</xdr:rowOff>
    </xdr:to>
    <xdr:cxnSp macro="">
      <xdr:nvCxnSpPr>
        <xdr:cNvPr id="56" name="Straight Arrow Connector 55">
          <a:extLst>
            <a:ext uri="{FF2B5EF4-FFF2-40B4-BE49-F238E27FC236}">
              <a16:creationId xmlns:a16="http://schemas.microsoft.com/office/drawing/2014/main" id="{A623BBEA-0198-4ABE-9B33-4E5CA473AFC0}"/>
            </a:ext>
          </a:extLst>
        </xdr:cNvPr>
        <xdr:cNvCxnSpPr/>
      </xdr:nvCxnSpPr>
      <xdr:spPr>
        <a:xfrm>
          <a:off x="22533429" y="5230586"/>
          <a:ext cx="593271" cy="1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206829</xdr:colOff>
      <xdr:row>11</xdr:row>
      <xdr:rowOff>21770</xdr:rowOff>
    </xdr:from>
    <xdr:to>
      <xdr:col>29</xdr:col>
      <xdr:colOff>217714</xdr:colOff>
      <xdr:row>24</xdr:row>
      <xdr:rowOff>179613</xdr:rowOff>
    </xdr:to>
    <xdr:cxnSp macro="">
      <xdr:nvCxnSpPr>
        <xdr:cNvPr id="65" name="Straight Arrow Connector 64">
          <a:extLst>
            <a:ext uri="{FF2B5EF4-FFF2-40B4-BE49-F238E27FC236}">
              <a16:creationId xmlns:a16="http://schemas.microsoft.com/office/drawing/2014/main" id="{45BE38AA-01EF-45C0-944C-5D2C1233CC31}"/>
            </a:ext>
          </a:extLst>
        </xdr:cNvPr>
        <xdr:cNvCxnSpPr/>
      </xdr:nvCxnSpPr>
      <xdr:spPr>
        <a:xfrm>
          <a:off x="24367672" y="2160813"/>
          <a:ext cx="10885" cy="2672443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15242</xdr:colOff>
      <xdr:row>12</xdr:row>
      <xdr:rowOff>190500</xdr:rowOff>
    </xdr:from>
    <xdr:to>
      <xdr:col>29</xdr:col>
      <xdr:colOff>168728</xdr:colOff>
      <xdr:row>13</xdr:row>
      <xdr:rowOff>3810</xdr:rowOff>
    </xdr:to>
    <xdr:cxnSp macro="">
      <xdr:nvCxnSpPr>
        <xdr:cNvPr id="29" name="Straight Arrow Connector 28">
          <a:extLst>
            <a:ext uri="{FF2B5EF4-FFF2-40B4-BE49-F238E27FC236}">
              <a16:creationId xmlns:a16="http://schemas.microsoft.com/office/drawing/2014/main" id="{EE82C584-D284-465F-935D-42387C221617}"/>
            </a:ext>
          </a:extLst>
        </xdr:cNvPr>
        <xdr:cNvCxnSpPr/>
      </xdr:nvCxnSpPr>
      <xdr:spPr>
        <a:xfrm flipH="1">
          <a:off x="21095428" y="2525486"/>
          <a:ext cx="3234143" cy="9253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7620</xdr:colOff>
      <xdr:row>13</xdr:row>
      <xdr:rowOff>3810</xdr:rowOff>
    </xdr:from>
    <xdr:to>
      <xdr:col>24</xdr:col>
      <xdr:colOff>7620</xdr:colOff>
      <xdr:row>21</xdr:row>
      <xdr:rowOff>167640</xdr:rowOff>
    </xdr:to>
    <xdr:cxnSp macro="">
      <xdr:nvCxnSpPr>
        <xdr:cNvPr id="35" name="Straight Arrow Connector 34">
          <a:extLst>
            <a:ext uri="{FF2B5EF4-FFF2-40B4-BE49-F238E27FC236}">
              <a16:creationId xmlns:a16="http://schemas.microsoft.com/office/drawing/2014/main" id="{C268788D-58F5-4A47-9312-C79E89DFD99B}"/>
            </a:ext>
          </a:extLst>
        </xdr:cNvPr>
        <xdr:cNvCxnSpPr/>
      </xdr:nvCxnSpPr>
      <xdr:spPr>
        <a:xfrm>
          <a:off x="20486370" y="2537460"/>
          <a:ext cx="0" cy="167259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15240</xdr:colOff>
      <xdr:row>21</xdr:row>
      <xdr:rowOff>175260</xdr:rowOff>
    </xdr:from>
    <xdr:to>
      <xdr:col>24</xdr:col>
      <xdr:colOff>22860</xdr:colOff>
      <xdr:row>21</xdr:row>
      <xdr:rowOff>179070</xdr:rowOff>
    </xdr:to>
    <xdr:cxnSp macro="">
      <xdr:nvCxnSpPr>
        <xdr:cNvPr id="39" name="Straight Arrow Connector 38">
          <a:extLst>
            <a:ext uri="{FF2B5EF4-FFF2-40B4-BE49-F238E27FC236}">
              <a16:creationId xmlns:a16="http://schemas.microsoft.com/office/drawing/2014/main" id="{7D8E9E9E-7599-4813-8E51-3A08FEB4258E}"/>
            </a:ext>
          </a:extLst>
        </xdr:cNvPr>
        <xdr:cNvCxnSpPr/>
      </xdr:nvCxnSpPr>
      <xdr:spPr>
        <a:xfrm flipH="1" flipV="1">
          <a:off x="12828270" y="4217670"/>
          <a:ext cx="7673340" cy="381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11430</xdr:colOff>
      <xdr:row>21</xdr:row>
      <xdr:rowOff>156210</xdr:rowOff>
    </xdr:from>
    <xdr:to>
      <xdr:col>10</xdr:col>
      <xdr:colOff>11430</xdr:colOff>
      <xdr:row>24</xdr:row>
      <xdr:rowOff>3810</xdr:rowOff>
    </xdr:to>
    <xdr:cxnSp macro="">
      <xdr:nvCxnSpPr>
        <xdr:cNvPr id="41" name="Straight Arrow Connector 40">
          <a:extLst>
            <a:ext uri="{FF2B5EF4-FFF2-40B4-BE49-F238E27FC236}">
              <a16:creationId xmlns:a16="http://schemas.microsoft.com/office/drawing/2014/main" id="{0F3B273B-7B65-4307-A7EE-AF5C76849C5B}"/>
            </a:ext>
          </a:extLst>
        </xdr:cNvPr>
        <xdr:cNvCxnSpPr/>
      </xdr:nvCxnSpPr>
      <xdr:spPr>
        <a:xfrm>
          <a:off x="12824460" y="4198620"/>
          <a:ext cx="0" cy="39624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637CF-3D74-45C2-BE38-8CCACCAB19E7}">
  <dimension ref="A2:K129"/>
  <sheetViews>
    <sheetView tabSelected="1" zoomScale="70" zoomScaleNormal="70" workbookViewId="0">
      <selection activeCell="B11" sqref="B11:C11"/>
    </sheetView>
  </sheetViews>
  <sheetFormatPr defaultColWidth="8.89453125" defaultRowHeight="15.6" x14ac:dyDescent="0.55000000000000004"/>
  <cols>
    <col min="1" max="1" width="42.89453125" style="8" bestFit="1" customWidth="1"/>
    <col min="2" max="2" width="26.89453125" style="9" customWidth="1"/>
    <col min="3" max="3" width="60.68359375" style="10" customWidth="1"/>
    <col min="4" max="4" width="29.578125" style="9" customWidth="1"/>
    <col min="5" max="5" width="29.68359375" style="16" customWidth="1"/>
    <col min="6" max="6" width="23.7890625" style="16" bestFit="1" customWidth="1"/>
    <col min="7" max="7" width="24.41796875" style="8" customWidth="1"/>
    <col min="8" max="16384" width="8.89453125" style="2"/>
  </cols>
  <sheetData>
    <row r="2" spans="1:7" s="1" customFormat="1" ht="18.3" x14ac:dyDescent="0.7">
      <c r="A2" s="17" t="s">
        <v>0</v>
      </c>
      <c r="B2" s="17"/>
      <c r="C2" s="18"/>
      <c r="D2" s="28"/>
      <c r="E2" s="19"/>
      <c r="F2" s="19"/>
      <c r="G2" s="17"/>
    </row>
    <row r="3" spans="1:7" customFormat="1" x14ac:dyDescent="0.6">
      <c r="A3" s="20"/>
      <c r="B3" s="20"/>
      <c r="C3" s="21"/>
      <c r="D3" s="23"/>
      <c r="E3" s="33"/>
      <c r="F3" s="33"/>
      <c r="G3" s="20"/>
    </row>
    <row r="4" spans="1:7" s="57" customFormat="1" x14ac:dyDescent="0.6">
      <c r="A4" s="53" t="s">
        <v>17</v>
      </c>
      <c r="B4" s="54"/>
      <c r="C4" s="55"/>
      <c r="D4" s="56"/>
      <c r="E4" s="54"/>
      <c r="F4" s="72"/>
      <c r="G4" s="54"/>
    </row>
    <row r="5" spans="1:7" customFormat="1" x14ac:dyDescent="0.6">
      <c r="A5" s="20"/>
      <c r="B5" s="20"/>
      <c r="C5" s="21"/>
      <c r="D5" s="23"/>
      <c r="E5" s="33"/>
      <c r="F5" s="33"/>
      <c r="G5" s="20"/>
    </row>
    <row r="6" spans="1:7" s="4" customFormat="1" x14ac:dyDescent="0.55000000000000004">
      <c r="A6" s="22" t="s">
        <v>3</v>
      </c>
      <c r="B6" s="210" t="s">
        <v>4</v>
      </c>
      <c r="C6" s="211"/>
      <c r="D6" s="5"/>
      <c r="E6" s="5" t="s">
        <v>186</v>
      </c>
      <c r="F6" s="5"/>
      <c r="G6" s="24"/>
    </row>
    <row r="7" spans="1:7" s="3" customFormat="1" ht="15.6" customHeight="1" x14ac:dyDescent="0.55000000000000004">
      <c r="A7" s="59" t="s">
        <v>5</v>
      </c>
      <c r="B7" s="212" t="s">
        <v>63</v>
      </c>
      <c r="C7" s="213"/>
      <c r="D7" s="5"/>
      <c r="E7" s="202"/>
      <c r="F7" s="218" t="s">
        <v>187</v>
      </c>
      <c r="G7" s="218"/>
    </row>
    <row r="8" spans="1:7" s="3" customFormat="1" x14ac:dyDescent="0.55000000000000004">
      <c r="A8" s="59" t="s">
        <v>6</v>
      </c>
      <c r="B8" s="212" t="s">
        <v>61</v>
      </c>
      <c r="C8" s="213"/>
      <c r="D8" s="5"/>
      <c r="E8" s="203"/>
      <c r="F8" s="218" t="s">
        <v>188</v>
      </c>
      <c r="G8" s="218"/>
    </row>
    <row r="9" spans="1:7" s="3" customFormat="1" ht="15.6" customHeight="1" x14ac:dyDescent="0.55000000000000004">
      <c r="A9" s="59" t="s">
        <v>7</v>
      </c>
      <c r="B9" s="212" t="s">
        <v>64</v>
      </c>
      <c r="C9" s="213"/>
      <c r="D9" s="26"/>
      <c r="E9" s="34"/>
      <c r="F9" s="76"/>
      <c r="G9" s="6"/>
    </row>
    <row r="10" spans="1:7" s="3" customFormat="1" x14ac:dyDescent="0.55000000000000004">
      <c r="A10" s="59" t="s">
        <v>8</v>
      </c>
      <c r="B10" s="212" t="s">
        <v>65</v>
      </c>
      <c r="C10" s="213"/>
      <c r="D10" s="26"/>
      <c r="E10" s="34"/>
      <c r="F10" s="34"/>
      <c r="G10" s="6"/>
    </row>
    <row r="11" spans="1:7" s="3" customFormat="1" x14ac:dyDescent="0.55000000000000004">
      <c r="A11" s="25" t="s">
        <v>9</v>
      </c>
      <c r="B11" s="225" t="s">
        <v>61</v>
      </c>
      <c r="C11" s="226"/>
      <c r="D11" s="26"/>
      <c r="E11" s="34"/>
      <c r="F11" s="34"/>
      <c r="G11" s="6"/>
    </row>
    <row r="12" spans="1:7" s="3" customFormat="1" x14ac:dyDescent="0.55000000000000004">
      <c r="A12" s="63"/>
      <c r="B12" s="64"/>
      <c r="C12" s="65"/>
      <c r="D12" s="26"/>
      <c r="E12" s="34"/>
      <c r="F12" s="34"/>
      <c r="G12" s="6"/>
    </row>
    <row r="13" spans="1:7" s="3" customFormat="1" x14ac:dyDescent="0.55000000000000004">
      <c r="A13" s="63"/>
      <c r="B13" s="64"/>
      <c r="C13" s="65"/>
      <c r="D13" s="26"/>
      <c r="E13" s="34"/>
      <c r="F13" s="34"/>
      <c r="G13" s="6"/>
    </row>
    <row r="14" spans="1:7" x14ac:dyDescent="0.55000000000000004">
      <c r="A14" s="215" t="s">
        <v>66</v>
      </c>
      <c r="B14" s="215"/>
      <c r="C14" s="215"/>
      <c r="D14" s="215"/>
      <c r="E14" s="215"/>
      <c r="F14" s="77"/>
      <c r="G14" s="2"/>
    </row>
    <row r="15" spans="1:7" ht="31.2" x14ac:dyDescent="0.55000000000000004">
      <c r="A15" s="11" t="s">
        <v>24</v>
      </c>
      <c r="B15" s="11" t="s">
        <v>25</v>
      </c>
      <c r="C15" s="11" t="s">
        <v>60</v>
      </c>
      <c r="D15" s="153" t="s">
        <v>59</v>
      </c>
      <c r="E15" s="154" t="s">
        <v>62</v>
      </c>
      <c r="F15" s="154" t="s">
        <v>1</v>
      </c>
      <c r="G15" s="2"/>
    </row>
    <row r="16" spans="1:7" x14ac:dyDescent="0.55000000000000004">
      <c r="A16" s="80" t="s">
        <v>102</v>
      </c>
      <c r="B16" s="80" t="s">
        <v>111</v>
      </c>
      <c r="C16" s="80"/>
      <c r="D16" s="80"/>
      <c r="E16" s="81"/>
      <c r="F16" s="81"/>
      <c r="G16" s="2"/>
    </row>
    <row r="17" spans="1:7" x14ac:dyDescent="0.55000000000000004">
      <c r="A17" s="42"/>
      <c r="B17" s="58"/>
      <c r="C17" s="66"/>
      <c r="D17" s="58"/>
      <c r="E17" s="58"/>
      <c r="F17" s="58"/>
      <c r="G17" s="2"/>
    </row>
    <row r="18" spans="1:7" x14ac:dyDescent="0.55000000000000004">
      <c r="A18" s="41"/>
      <c r="B18" s="11"/>
      <c r="C18" s="11"/>
      <c r="D18" s="11"/>
      <c r="E18" s="78"/>
      <c r="F18" s="78"/>
      <c r="G18" s="2"/>
    </row>
    <row r="19" spans="1:7" x14ac:dyDescent="0.55000000000000004">
      <c r="A19" s="13"/>
      <c r="B19" s="11"/>
      <c r="C19" s="11"/>
      <c r="D19" s="12"/>
      <c r="E19" s="12"/>
      <c r="F19" s="12"/>
      <c r="G19" s="2"/>
    </row>
    <row r="20" spans="1:7" x14ac:dyDescent="0.55000000000000004">
      <c r="A20" s="13"/>
      <c r="B20" s="11"/>
      <c r="C20" s="11"/>
      <c r="D20" s="12"/>
      <c r="E20" s="12"/>
      <c r="F20" s="12"/>
      <c r="G20" s="2"/>
    </row>
    <row r="21" spans="1:7" x14ac:dyDescent="0.55000000000000004">
      <c r="A21" s="13"/>
      <c r="B21" s="11"/>
      <c r="C21" s="11"/>
      <c r="D21" s="12"/>
      <c r="E21" s="12"/>
      <c r="F21" s="12"/>
      <c r="G21" s="2"/>
    </row>
    <row r="22" spans="1:7" x14ac:dyDescent="0.55000000000000004">
      <c r="A22" s="13"/>
      <c r="B22" s="11"/>
      <c r="C22" s="11"/>
      <c r="D22" s="12"/>
      <c r="E22" s="12"/>
      <c r="F22" s="12"/>
      <c r="G22" s="2"/>
    </row>
    <row r="23" spans="1:7" x14ac:dyDescent="0.55000000000000004">
      <c r="A23" s="61"/>
      <c r="B23" s="12"/>
      <c r="C23" s="12"/>
      <c r="D23" s="12"/>
      <c r="E23" s="12"/>
      <c r="F23" s="12"/>
      <c r="G23" s="2"/>
    </row>
    <row r="24" spans="1:7" x14ac:dyDescent="0.55000000000000004">
      <c r="A24" s="61"/>
      <c r="B24" s="12"/>
      <c r="C24" s="12"/>
      <c r="D24" s="12"/>
      <c r="E24" s="12"/>
      <c r="F24" s="12"/>
      <c r="G24" s="2"/>
    </row>
    <row r="25" spans="1:7" x14ac:dyDescent="0.55000000000000004">
      <c r="A25" s="61"/>
      <c r="B25" s="12"/>
      <c r="C25" s="12"/>
      <c r="D25" s="12"/>
      <c r="E25" s="12"/>
      <c r="F25" s="12"/>
      <c r="G25" s="2"/>
    </row>
    <row r="26" spans="1:7" x14ac:dyDescent="0.55000000000000004">
      <c r="A26" s="61"/>
      <c r="B26" s="12"/>
      <c r="C26" s="12"/>
      <c r="D26" s="12"/>
      <c r="E26" s="12"/>
      <c r="F26" s="12"/>
      <c r="G26" s="2"/>
    </row>
    <row r="27" spans="1:7" x14ac:dyDescent="0.55000000000000004">
      <c r="A27" s="61"/>
      <c r="B27" s="12"/>
      <c r="C27" s="12"/>
      <c r="D27" s="12"/>
      <c r="E27" s="12"/>
      <c r="F27" s="12"/>
      <c r="G27" s="2"/>
    </row>
    <row r="28" spans="1:7" x14ac:dyDescent="0.55000000000000004">
      <c r="A28" s="42" t="s">
        <v>57</v>
      </c>
      <c r="B28" s="58"/>
      <c r="C28" s="58"/>
      <c r="D28" s="58"/>
      <c r="E28" s="58"/>
      <c r="F28" s="58"/>
      <c r="G28" s="2"/>
    </row>
    <row r="29" spans="1:7" x14ac:dyDescent="0.55000000000000004">
      <c r="A29" s="61"/>
      <c r="B29" s="11"/>
      <c r="C29" s="11"/>
      <c r="D29" s="71"/>
      <c r="E29" s="71"/>
      <c r="F29" s="71"/>
      <c r="G29" s="2"/>
    </row>
    <row r="30" spans="1:7" x14ac:dyDescent="0.55000000000000004">
      <c r="A30" s="61"/>
      <c r="B30" s="11"/>
      <c r="C30" s="11"/>
      <c r="D30" s="71"/>
      <c r="E30" s="71"/>
      <c r="F30" s="71"/>
      <c r="G30" s="2"/>
    </row>
    <row r="31" spans="1:7" x14ac:dyDescent="0.55000000000000004">
      <c r="A31" s="61"/>
      <c r="B31" s="11"/>
      <c r="C31" s="11"/>
      <c r="D31" s="69"/>
      <c r="E31" s="69"/>
      <c r="F31" s="69"/>
      <c r="G31" s="2"/>
    </row>
    <row r="32" spans="1:7" x14ac:dyDescent="0.55000000000000004">
      <c r="A32" s="61"/>
      <c r="B32" s="11"/>
      <c r="C32" s="11"/>
      <c r="D32" s="11"/>
      <c r="E32" s="78"/>
      <c r="F32" s="78"/>
      <c r="G32" s="2"/>
    </row>
    <row r="33" spans="1:7" x14ac:dyDescent="0.6">
      <c r="A33" s="41"/>
      <c r="B33" s="11"/>
      <c r="C33" s="37"/>
      <c r="D33" s="37"/>
      <c r="E33" s="37"/>
      <c r="F33" s="68"/>
      <c r="G33" s="2"/>
    </row>
    <row r="34" spans="1:7" x14ac:dyDescent="0.55000000000000004">
      <c r="A34" s="61"/>
      <c r="B34" s="11"/>
      <c r="C34" s="11"/>
      <c r="D34" s="73"/>
      <c r="E34" s="73"/>
      <c r="F34" s="73"/>
      <c r="G34" s="2"/>
    </row>
    <row r="35" spans="1:7" x14ac:dyDescent="0.55000000000000004">
      <c r="A35" s="61"/>
      <c r="B35" s="11"/>
      <c r="C35" s="11"/>
      <c r="D35" s="73"/>
      <c r="E35" s="73"/>
      <c r="F35" s="73"/>
      <c r="G35" s="2"/>
    </row>
    <row r="36" spans="1:7" x14ac:dyDescent="0.55000000000000004">
      <c r="A36" s="61"/>
      <c r="B36" s="11"/>
      <c r="C36" s="11"/>
      <c r="D36" s="74"/>
      <c r="E36" s="74"/>
      <c r="F36" s="74"/>
      <c r="G36" s="2"/>
    </row>
    <row r="37" spans="1:7" x14ac:dyDescent="0.55000000000000004">
      <c r="A37" s="61"/>
      <c r="B37" s="11"/>
      <c r="C37" s="11"/>
      <c r="D37" s="73"/>
      <c r="E37" s="73"/>
      <c r="F37" s="73"/>
      <c r="G37" s="2"/>
    </row>
    <row r="38" spans="1:7" x14ac:dyDescent="0.55000000000000004">
      <c r="A38" s="61"/>
      <c r="B38" s="12"/>
      <c r="C38" s="12"/>
      <c r="D38" s="11"/>
      <c r="E38" s="78"/>
      <c r="F38" s="78"/>
      <c r="G38" s="2"/>
    </row>
    <row r="39" spans="1:7" x14ac:dyDescent="0.55000000000000004">
      <c r="A39" s="61"/>
      <c r="B39" s="11"/>
      <c r="C39" s="11"/>
      <c r="D39" s="70"/>
      <c r="E39" s="70"/>
      <c r="F39" s="71"/>
      <c r="G39" s="2"/>
    </row>
    <row r="40" spans="1:7" x14ac:dyDescent="0.55000000000000004">
      <c r="A40" s="61"/>
      <c r="B40" s="11"/>
      <c r="C40" s="11"/>
      <c r="D40" s="74"/>
      <c r="E40" s="74"/>
      <c r="F40" s="74"/>
      <c r="G40" s="2"/>
    </row>
    <row r="41" spans="1:7" x14ac:dyDescent="0.55000000000000004">
      <c r="A41" s="61"/>
      <c r="B41" s="11"/>
      <c r="C41" s="11"/>
      <c r="D41" s="70"/>
      <c r="E41" s="70"/>
      <c r="F41" s="70"/>
      <c r="G41" s="2"/>
    </row>
    <row r="42" spans="1:7" ht="15.9" thickBot="1" x14ac:dyDescent="0.6">
      <c r="A42" s="14"/>
      <c r="B42" s="15"/>
      <c r="C42" s="15"/>
      <c r="D42" s="75"/>
      <c r="E42" s="75"/>
      <c r="F42" s="67"/>
      <c r="G42" s="2"/>
    </row>
    <row r="43" spans="1:7" s="84" customFormat="1" x14ac:dyDescent="0.55000000000000004">
      <c r="A43" s="220" t="s">
        <v>76</v>
      </c>
      <c r="B43" s="221"/>
      <c r="C43" s="82"/>
      <c r="D43" s="82"/>
      <c r="E43" s="82"/>
      <c r="F43" s="82"/>
      <c r="G43" s="83"/>
    </row>
    <row r="44" spans="1:7" s="84" customFormat="1" x14ac:dyDescent="0.55000000000000004">
      <c r="A44" s="222"/>
      <c r="B44" s="223"/>
      <c r="C44" s="85"/>
      <c r="D44" s="85"/>
      <c r="E44" s="85"/>
      <c r="F44" s="85"/>
      <c r="G44" s="86"/>
    </row>
    <row r="45" spans="1:7" s="84" customFormat="1" ht="28.2" x14ac:dyDescent="0.55000000000000004">
      <c r="A45" s="87"/>
      <c r="B45" s="88" t="s">
        <v>77</v>
      </c>
      <c r="C45" s="85"/>
      <c r="D45" s="89" t="s">
        <v>78</v>
      </c>
      <c r="E45" s="85"/>
      <c r="F45" s="85"/>
      <c r="G45" s="224" t="s">
        <v>79</v>
      </c>
    </row>
    <row r="46" spans="1:7" s="84" customFormat="1" x14ac:dyDescent="0.55000000000000004">
      <c r="A46" s="90"/>
      <c r="B46" s="85"/>
      <c r="C46" s="85"/>
      <c r="E46" s="85"/>
      <c r="F46" s="85"/>
      <c r="G46" s="224"/>
    </row>
    <row r="47" spans="1:7" s="84" customFormat="1" x14ac:dyDescent="0.55000000000000004">
      <c r="A47" s="91" t="s">
        <v>86</v>
      </c>
      <c r="B47" s="92">
        <f>F80</f>
        <v>0</v>
      </c>
      <c r="C47" s="85"/>
      <c r="D47" s="91" t="s">
        <v>85</v>
      </c>
      <c r="E47" s="92">
        <f>E112</f>
        <v>0</v>
      </c>
      <c r="F47" s="85"/>
      <c r="G47" s="224" t="s">
        <v>80</v>
      </c>
    </row>
    <row r="48" spans="1:7" s="84" customFormat="1" x14ac:dyDescent="0.55000000000000004">
      <c r="A48" s="90"/>
      <c r="B48" s="85"/>
      <c r="C48" s="85"/>
      <c r="D48" s="85"/>
      <c r="E48" s="85"/>
      <c r="F48" s="85"/>
      <c r="G48" s="224"/>
    </row>
    <row r="49" spans="1:7" s="84" customFormat="1" ht="31.2" x14ac:dyDescent="0.55000000000000004">
      <c r="A49" s="91" t="s">
        <v>90</v>
      </c>
      <c r="B49" s="92">
        <f>F81</f>
        <v>0</v>
      </c>
      <c r="C49" s="85"/>
      <c r="D49" s="91" t="s">
        <v>97</v>
      </c>
      <c r="E49" s="102">
        <f>E113</f>
        <v>0</v>
      </c>
      <c r="F49" s="85"/>
      <c r="G49" s="101"/>
    </row>
    <row r="50" spans="1:7" s="84" customFormat="1" x14ac:dyDescent="0.55000000000000004">
      <c r="A50" s="100"/>
      <c r="B50" s="85"/>
      <c r="C50" s="85"/>
      <c r="D50" s="85"/>
      <c r="E50" s="85"/>
      <c r="F50" s="85"/>
      <c r="G50" s="101"/>
    </row>
    <row r="51" spans="1:7" s="84" customFormat="1" x14ac:dyDescent="0.55000000000000004">
      <c r="A51" s="91" t="s">
        <v>94</v>
      </c>
      <c r="B51" s="103">
        <f>F82</f>
        <v>0</v>
      </c>
      <c r="C51" s="85"/>
      <c r="D51" s="91" t="s">
        <v>98</v>
      </c>
      <c r="E51" s="103">
        <f>E115</f>
        <v>0</v>
      </c>
      <c r="F51" s="85"/>
      <c r="G51" s="101"/>
    </row>
    <row r="52" spans="1:7" s="84" customFormat="1" x14ac:dyDescent="0.55000000000000004">
      <c r="A52" s="100"/>
      <c r="B52" s="85"/>
      <c r="C52" s="85"/>
      <c r="D52" s="85"/>
      <c r="E52" s="85"/>
      <c r="F52" s="85"/>
      <c r="G52" s="101"/>
    </row>
    <row r="53" spans="1:7" s="84" customFormat="1" x14ac:dyDescent="0.55000000000000004">
      <c r="A53" s="91" t="s">
        <v>87</v>
      </c>
      <c r="B53" s="99">
        <f>F83</f>
        <v>0</v>
      </c>
      <c r="C53" s="85"/>
      <c r="D53" s="91" t="s">
        <v>88</v>
      </c>
      <c r="E53" s="99">
        <f>D97</f>
        <v>0</v>
      </c>
      <c r="F53" s="85"/>
      <c r="G53" s="86"/>
    </row>
    <row r="54" spans="1:7" s="84" customFormat="1" x14ac:dyDescent="0.55000000000000004">
      <c r="C54" s="85"/>
      <c r="D54" s="85"/>
      <c r="E54" s="85"/>
      <c r="G54" s="86"/>
    </row>
    <row r="55" spans="1:7" s="84" customFormat="1" x14ac:dyDescent="0.55000000000000004">
      <c r="A55" s="91" t="s">
        <v>81</v>
      </c>
      <c r="B55" s="93">
        <f>F88</f>
        <v>0</v>
      </c>
      <c r="C55" s="85"/>
      <c r="D55" s="91" t="s">
        <v>82</v>
      </c>
      <c r="E55" s="94">
        <v>0</v>
      </c>
      <c r="F55" s="85" t="s">
        <v>83</v>
      </c>
      <c r="G55" s="86"/>
    </row>
    <row r="56" spans="1:7" s="84" customFormat="1" x14ac:dyDescent="0.55000000000000004">
      <c r="A56" s="90"/>
      <c r="B56" s="85"/>
      <c r="C56" s="85"/>
      <c r="D56" s="85"/>
      <c r="E56" s="85"/>
      <c r="F56" s="85"/>
      <c r="G56" s="86"/>
    </row>
    <row r="57" spans="1:7" s="84" customFormat="1" x14ac:dyDescent="0.55000000000000004">
      <c r="A57" s="90"/>
      <c r="B57" s="85"/>
      <c r="C57" s="85"/>
      <c r="D57" s="85"/>
      <c r="E57" s="85"/>
      <c r="F57" s="85"/>
      <c r="G57" s="86"/>
    </row>
    <row r="58" spans="1:7" s="84" customFormat="1" x14ac:dyDescent="0.55000000000000004">
      <c r="A58" s="90"/>
      <c r="B58" s="85"/>
      <c r="C58" s="85"/>
      <c r="D58" s="85"/>
      <c r="E58" s="85"/>
      <c r="F58" s="85"/>
      <c r="G58" s="86"/>
    </row>
    <row r="59" spans="1:7" s="84" customFormat="1" x14ac:dyDescent="0.55000000000000004">
      <c r="A59" s="90"/>
      <c r="B59" s="85"/>
      <c r="C59" s="85"/>
      <c r="D59" s="85"/>
      <c r="E59" s="85"/>
      <c r="F59" s="85"/>
      <c r="G59" s="86"/>
    </row>
    <row r="60" spans="1:7" s="84" customFormat="1" x14ac:dyDescent="0.55000000000000004">
      <c r="A60" s="90"/>
      <c r="B60" s="85"/>
      <c r="C60" s="85"/>
      <c r="D60" s="91" t="s">
        <v>89</v>
      </c>
      <c r="E60" s="95">
        <f>D96</f>
        <v>0</v>
      </c>
      <c r="F60" s="85"/>
      <c r="G60" s="86"/>
    </row>
    <row r="61" spans="1:7" s="84" customFormat="1" x14ac:dyDescent="0.55000000000000004">
      <c r="A61" s="90"/>
      <c r="B61" s="85"/>
      <c r="C61" s="85"/>
      <c r="D61" s="85"/>
      <c r="E61" s="85"/>
      <c r="F61" s="85"/>
      <c r="G61" s="86"/>
    </row>
    <row r="62" spans="1:7" s="84" customFormat="1" ht="15.9" thickBot="1" x14ac:dyDescent="0.6">
      <c r="A62" s="96"/>
      <c r="B62" s="97"/>
      <c r="C62" s="97"/>
      <c r="D62" s="97"/>
      <c r="E62" s="97"/>
      <c r="F62" s="97"/>
      <c r="G62" s="98"/>
    </row>
    <row r="63" spans="1:7" s="3" customFormat="1" x14ac:dyDescent="0.55000000000000004">
      <c r="A63" s="6"/>
      <c r="B63" s="6"/>
      <c r="C63" s="7"/>
      <c r="D63" s="5"/>
      <c r="E63" s="34"/>
      <c r="F63" s="34"/>
      <c r="G63" s="6"/>
    </row>
    <row r="64" spans="1:7" s="3" customFormat="1" ht="15.6" customHeight="1" x14ac:dyDescent="0.55000000000000004">
      <c r="A64" s="219" t="s">
        <v>10</v>
      </c>
      <c r="B64" s="219"/>
      <c r="C64" s="219"/>
      <c r="D64" s="219"/>
      <c r="E64" s="219"/>
      <c r="F64" s="219"/>
      <c r="G64" s="219"/>
    </row>
    <row r="65" spans="1:7" s="3" customFormat="1" x14ac:dyDescent="0.55000000000000004">
      <c r="A65" s="217" t="s">
        <v>29</v>
      </c>
      <c r="B65" s="217"/>
      <c r="C65" s="217"/>
      <c r="D65" s="217"/>
      <c r="E65" s="217"/>
      <c r="F65" s="217"/>
      <c r="G65" s="217"/>
    </row>
    <row r="66" spans="1:7" s="3" customFormat="1" x14ac:dyDescent="0.55000000000000004">
      <c r="A66" s="209" t="s">
        <v>27</v>
      </c>
      <c r="B66" s="209" t="s">
        <v>26</v>
      </c>
      <c r="C66" s="267" t="s">
        <v>28</v>
      </c>
      <c r="D66" s="49" t="s">
        <v>31</v>
      </c>
      <c r="E66" s="216" t="s">
        <v>1</v>
      </c>
      <c r="F66" s="216"/>
      <c r="G66" s="216"/>
    </row>
    <row r="67" spans="1:7" s="3" customFormat="1" x14ac:dyDescent="0.55000000000000004">
      <c r="A67" s="214" t="s">
        <v>52</v>
      </c>
      <c r="B67" s="268" t="s">
        <v>22</v>
      </c>
      <c r="C67" s="269" t="s">
        <v>67</v>
      </c>
      <c r="D67" s="35"/>
      <c r="E67" s="216"/>
      <c r="F67" s="216"/>
      <c r="G67" s="216"/>
    </row>
    <row r="68" spans="1:7" s="3" customFormat="1" x14ac:dyDescent="0.55000000000000004">
      <c r="A68" s="214"/>
      <c r="B68" s="268"/>
      <c r="C68" s="269" t="s">
        <v>69</v>
      </c>
      <c r="D68" s="35"/>
      <c r="E68" s="216"/>
      <c r="F68" s="216"/>
      <c r="G68" s="216"/>
    </row>
    <row r="69" spans="1:7" s="3" customFormat="1" x14ac:dyDescent="0.55000000000000004">
      <c r="A69" s="214"/>
      <c r="B69" s="268"/>
      <c r="C69" s="269" t="s">
        <v>70</v>
      </c>
      <c r="D69" s="35"/>
      <c r="E69" s="216"/>
      <c r="F69" s="216"/>
      <c r="G69" s="216"/>
    </row>
    <row r="70" spans="1:7" s="3" customFormat="1" x14ac:dyDescent="0.55000000000000004">
      <c r="A70" s="214"/>
      <c r="B70" s="268"/>
      <c r="C70" s="269" t="s">
        <v>71</v>
      </c>
      <c r="D70" s="35"/>
      <c r="E70" s="216"/>
      <c r="F70" s="216"/>
      <c r="G70" s="216"/>
    </row>
    <row r="71" spans="1:7" s="3" customFormat="1" x14ac:dyDescent="0.55000000000000004">
      <c r="A71" s="214"/>
      <c r="B71" s="268"/>
      <c r="C71" s="269" t="s">
        <v>74</v>
      </c>
      <c r="D71" s="35"/>
      <c r="E71" s="216"/>
      <c r="F71" s="216"/>
      <c r="G71" s="216"/>
    </row>
    <row r="72" spans="1:7" s="3" customFormat="1" x14ac:dyDescent="0.55000000000000004">
      <c r="A72" s="214"/>
      <c r="B72" s="268"/>
      <c r="C72" s="269" t="s">
        <v>72</v>
      </c>
      <c r="D72" s="35"/>
      <c r="E72" s="216"/>
      <c r="F72" s="216"/>
      <c r="G72" s="216"/>
    </row>
    <row r="73" spans="1:7" s="3" customFormat="1" x14ac:dyDescent="0.55000000000000004">
      <c r="A73" s="214"/>
      <c r="B73" s="268"/>
      <c r="C73" s="269" t="s">
        <v>73</v>
      </c>
      <c r="D73" s="35"/>
      <c r="E73" s="216"/>
      <c r="F73" s="216"/>
      <c r="G73" s="216"/>
    </row>
    <row r="74" spans="1:7" s="3" customFormat="1" x14ac:dyDescent="0.55000000000000004">
      <c r="A74" s="214"/>
      <c r="B74" s="268"/>
      <c r="C74" s="269" t="s">
        <v>75</v>
      </c>
      <c r="D74" s="35"/>
      <c r="E74" s="216"/>
      <c r="F74" s="216"/>
      <c r="G74" s="216"/>
    </row>
    <row r="75" spans="1:7" s="3" customFormat="1" x14ac:dyDescent="0.55000000000000004">
      <c r="A75" s="214"/>
      <c r="B75" s="268"/>
      <c r="C75" s="269" t="s">
        <v>56</v>
      </c>
      <c r="D75" s="35"/>
      <c r="E75" s="216"/>
      <c r="F75" s="216"/>
      <c r="G75" s="216"/>
    </row>
    <row r="76" spans="1:7" s="3" customFormat="1" x14ac:dyDescent="0.55000000000000004">
      <c r="A76" s="208" t="s">
        <v>51</v>
      </c>
      <c r="B76" s="30" t="s">
        <v>22</v>
      </c>
      <c r="C76" s="38" t="s">
        <v>23</v>
      </c>
      <c r="D76" s="29">
        <f>SUM(D67:D75)</f>
        <v>0</v>
      </c>
      <c r="E76" s="265"/>
      <c r="F76" s="265"/>
      <c r="G76" s="265"/>
    </row>
    <row r="77" spans="1:7" s="3" customFormat="1" x14ac:dyDescent="0.55000000000000004">
      <c r="A77" s="42" t="s">
        <v>50</v>
      </c>
      <c r="B77" s="43" t="s">
        <v>103</v>
      </c>
      <c r="C77" s="270" t="s">
        <v>104</v>
      </c>
      <c r="D77" s="51" t="e">
        <f>D76/#REF!</f>
        <v>#REF!</v>
      </c>
      <c r="E77" s="266"/>
      <c r="F77" s="266"/>
      <c r="G77" s="266"/>
    </row>
    <row r="78" spans="1:7" s="3" customFormat="1" x14ac:dyDescent="0.55000000000000004">
      <c r="A78" s="217" t="s">
        <v>32</v>
      </c>
      <c r="B78" s="217"/>
      <c r="C78" s="217"/>
      <c r="D78" s="217"/>
      <c r="E78" s="217"/>
      <c r="F78" s="217"/>
      <c r="G78" s="217"/>
    </row>
    <row r="79" spans="1:7" s="201" customFormat="1" x14ac:dyDescent="0.55000000000000004">
      <c r="A79" s="204" t="s">
        <v>27</v>
      </c>
      <c r="B79" s="204" t="s">
        <v>26</v>
      </c>
      <c r="C79" s="48" t="s">
        <v>28</v>
      </c>
      <c r="D79" s="200" t="s">
        <v>31</v>
      </c>
      <c r="E79" s="216" t="s">
        <v>1</v>
      </c>
      <c r="F79" s="216"/>
      <c r="G79" s="216"/>
    </row>
    <row r="80" spans="1:7" s="3" customFormat="1" x14ac:dyDescent="0.55000000000000004">
      <c r="A80" s="214" t="s">
        <v>33</v>
      </c>
      <c r="B80" s="30" t="s">
        <v>18</v>
      </c>
      <c r="C80" s="32" t="s">
        <v>84</v>
      </c>
      <c r="D80" s="27"/>
      <c r="E80" s="216"/>
      <c r="F80" s="216"/>
      <c r="G80" s="216"/>
    </row>
    <row r="81" spans="1:9" s="3" customFormat="1" x14ac:dyDescent="0.55000000000000004">
      <c r="A81" s="214"/>
      <c r="B81" s="30" t="s">
        <v>18</v>
      </c>
      <c r="C81" s="32" t="s">
        <v>91</v>
      </c>
      <c r="D81" s="27"/>
      <c r="E81" s="216"/>
      <c r="F81" s="216"/>
      <c r="G81" s="216"/>
    </row>
    <row r="82" spans="1:9" s="3" customFormat="1" x14ac:dyDescent="0.55000000000000004">
      <c r="A82" s="214"/>
      <c r="B82" s="30" t="s">
        <v>18</v>
      </c>
      <c r="C82" s="32" t="s">
        <v>92</v>
      </c>
      <c r="D82" s="27"/>
      <c r="E82" s="216"/>
      <c r="F82" s="216"/>
      <c r="G82" s="216"/>
    </row>
    <row r="83" spans="1:9" s="3" customFormat="1" x14ac:dyDescent="0.55000000000000004">
      <c r="A83" s="214"/>
      <c r="B83" s="30" t="s">
        <v>18</v>
      </c>
      <c r="C83" s="32" t="s">
        <v>93</v>
      </c>
      <c r="D83" s="27"/>
      <c r="E83" s="216"/>
      <c r="F83" s="216"/>
      <c r="G83" s="216"/>
    </row>
    <row r="84" spans="1:9" s="3" customFormat="1" x14ac:dyDescent="0.55000000000000004">
      <c r="A84" s="214" t="s">
        <v>189</v>
      </c>
      <c r="B84" s="268" t="s">
        <v>35</v>
      </c>
      <c r="C84" s="50" t="s">
        <v>53</v>
      </c>
      <c r="D84" s="48" t="s">
        <v>58</v>
      </c>
      <c r="E84" s="49" t="s">
        <v>55</v>
      </c>
      <c r="F84" s="49" t="s">
        <v>35</v>
      </c>
      <c r="G84" s="49" t="s">
        <v>1</v>
      </c>
    </row>
    <row r="85" spans="1:9" s="3" customFormat="1" x14ac:dyDescent="0.55000000000000004">
      <c r="A85" s="214"/>
      <c r="B85" s="268"/>
      <c r="C85" s="269" t="s">
        <v>180</v>
      </c>
      <c r="D85" s="27"/>
      <c r="E85" s="35"/>
      <c r="F85" s="35">
        <f>E85*D85</f>
        <v>0</v>
      </c>
      <c r="G85" s="207" t="s">
        <v>54</v>
      </c>
    </row>
    <row r="86" spans="1:9" s="3" customFormat="1" x14ac:dyDescent="0.55000000000000004">
      <c r="A86" s="214"/>
      <c r="B86" s="268"/>
      <c r="C86" s="269" t="s">
        <v>112</v>
      </c>
      <c r="D86" s="27"/>
      <c r="E86" s="35"/>
      <c r="F86" s="35">
        <f t="shared" ref="F86:F87" si="0">E86*D86</f>
        <v>0</v>
      </c>
      <c r="G86" s="207"/>
    </row>
    <row r="87" spans="1:9" s="3" customFormat="1" x14ac:dyDescent="0.55000000000000004">
      <c r="A87" s="214"/>
      <c r="B87" s="268"/>
      <c r="C87" s="32" t="s">
        <v>185</v>
      </c>
      <c r="D87" s="27"/>
      <c r="E87" s="35"/>
      <c r="F87" s="35">
        <f t="shared" si="0"/>
        <v>0</v>
      </c>
      <c r="G87" s="207"/>
    </row>
    <row r="88" spans="1:9" s="3" customFormat="1" x14ac:dyDescent="0.55000000000000004">
      <c r="A88" s="214"/>
      <c r="B88" s="268"/>
      <c r="C88" s="38" t="s">
        <v>36</v>
      </c>
      <c r="D88" s="39">
        <f>SUM(D86:D87)</f>
        <v>0</v>
      </c>
      <c r="E88" s="29"/>
      <c r="F88" s="52">
        <f>SUM(F86:F87)</f>
        <v>0</v>
      </c>
      <c r="G88" s="207"/>
    </row>
    <row r="89" spans="1:9" s="3" customFormat="1" x14ac:dyDescent="0.55000000000000004">
      <c r="A89" s="42" t="s">
        <v>34</v>
      </c>
      <c r="B89" s="43" t="s">
        <v>114</v>
      </c>
      <c r="C89" s="44" t="s">
        <v>113</v>
      </c>
      <c r="D89" s="45" t="s">
        <v>2</v>
      </c>
      <c r="E89" s="46" t="s">
        <v>2</v>
      </c>
      <c r="F89" s="51" t="e">
        <f>F88/D80</f>
        <v>#DIV/0!</v>
      </c>
      <c r="G89" s="205"/>
    </row>
    <row r="90" spans="1:9" s="3" customFormat="1" x14ac:dyDescent="0.55000000000000004">
      <c r="A90" s="31" t="s">
        <v>11</v>
      </c>
      <c r="B90" s="30" t="s">
        <v>18</v>
      </c>
      <c r="C90" s="32" t="s">
        <v>12</v>
      </c>
      <c r="D90" s="27"/>
      <c r="E90" s="35"/>
      <c r="F90" s="35"/>
      <c r="G90" s="207"/>
    </row>
    <row r="91" spans="1:9" s="3" customFormat="1" x14ac:dyDescent="0.55000000000000004">
      <c r="A91" s="217" t="s">
        <v>38</v>
      </c>
      <c r="B91" s="217"/>
      <c r="C91" s="217"/>
      <c r="D91" s="217"/>
      <c r="E91" s="217"/>
      <c r="F91" s="217"/>
      <c r="G91" s="217"/>
      <c r="I91" s="60"/>
    </row>
    <row r="92" spans="1:9" s="201" customFormat="1" x14ac:dyDescent="0.55000000000000004">
      <c r="A92" s="204" t="s">
        <v>27</v>
      </c>
      <c r="B92" s="204" t="s">
        <v>26</v>
      </c>
      <c r="C92" s="48" t="s">
        <v>28</v>
      </c>
      <c r="D92" s="200" t="s">
        <v>31</v>
      </c>
      <c r="E92" s="216" t="s">
        <v>1</v>
      </c>
      <c r="F92" s="216"/>
      <c r="G92" s="216"/>
    </row>
    <row r="93" spans="1:9" s="3" customFormat="1" x14ac:dyDescent="0.55000000000000004">
      <c r="A93" s="214" t="s">
        <v>20</v>
      </c>
      <c r="B93" s="30" t="s">
        <v>19</v>
      </c>
      <c r="C93" s="269" t="s">
        <v>179</v>
      </c>
      <c r="D93" s="36"/>
      <c r="E93" s="216"/>
      <c r="F93" s="216"/>
      <c r="G93" s="216"/>
    </row>
    <row r="94" spans="1:9" s="3" customFormat="1" x14ac:dyDescent="0.55000000000000004">
      <c r="A94" s="214"/>
      <c r="B94" s="30" t="s">
        <v>19</v>
      </c>
      <c r="C94" s="269" t="s">
        <v>180</v>
      </c>
      <c r="D94" s="36"/>
      <c r="E94" s="216"/>
      <c r="F94" s="216"/>
      <c r="G94" s="216"/>
    </row>
    <row r="95" spans="1:9" s="3" customFormat="1" x14ac:dyDescent="0.55000000000000004">
      <c r="A95" s="214"/>
      <c r="B95" s="30" t="s">
        <v>19</v>
      </c>
      <c r="C95" s="269" t="s">
        <v>115</v>
      </c>
      <c r="D95" s="35"/>
      <c r="E95" s="216"/>
      <c r="F95" s="216"/>
      <c r="G95" s="216"/>
    </row>
    <row r="96" spans="1:9" s="3" customFormat="1" x14ac:dyDescent="0.55000000000000004">
      <c r="A96" s="214"/>
      <c r="B96" s="30" t="s">
        <v>19</v>
      </c>
      <c r="C96" s="269" t="s">
        <v>49</v>
      </c>
      <c r="D96" s="35"/>
      <c r="E96" s="216"/>
      <c r="F96" s="216"/>
      <c r="G96" s="216"/>
    </row>
    <row r="97" spans="1:7" s="3" customFormat="1" x14ac:dyDescent="0.55000000000000004">
      <c r="A97" s="214"/>
      <c r="B97" s="30" t="s">
        <v>19</v>
      </c>
      <c r="C97" s="269" t="s">
        <v>181</v>
      </c>
      <c r="D97" s="35"/>
      <c r="E97" s="216"/>
      <c r="F97" s="216"/>
      <c r="G97" s="216"/>
    </row>
    <row r="98" spans="1:7" s="3" customFormat="1" x14ac:dyDescent="0.55000000000000004">
      <c r="A98" s="214" t="s">
        <v>13</v>
      </c>
      <c r="B98" s="30" t="s">
        <v>19</v>
      </c>
      <c r="C98" s="32" t="s">
        <v>21</v>
      </c>
      <c r="D98" s="35"/>
      <c r="E98" s="216"/>
      <c r="F98" s="216"/>
      <c r="G98" s="216"/>
    </row>
    <row r="99" spans="1:7" s="3" customFormat="1" x14ac:dyDescent="0.55000000000000004">
      <c r="A99" s="214"/>
      <c r="B99" s="30" t="s">
        <v>19</v>
      </c>
      <c r="C99" s="32" t="s">
        <v>39</v>
      </c>
      <c r="D99" s="35"/>
      <c r="E99" s="216"/>
      <c r="F99" s="216"/>
      <c r="G99" s="216"/>
    </row>
    <row r="100" spans="1:7" s="3" customFormat="1" x14ac:dyDescent="0.55000000000000004">
      <c r="A100" s="61" t="s">
        <v>106</v>
      </c>
      <c r="B100" s="105" t="s">
        <v>19</v>
      </c>
      <c r="C100" s="106"/>
      <c r="D100" s="36">
        <f>SUM(D93:D99)</f>
        <v>0</v>
      </c>
      <c r="E100" s="216"/>
      <c r="F100" s="216"/>
      <c r="G100" s="216"/>
    </row>
    <row r="101" spans="1:7" s="104" customFormat="1" x14ac:dyDescent="0.55000000000000004">
      <c r="A101" s="42" t="s">
        <v>106</v>
      </c>
      <c r="B101" s="43" t="s">
        <v>110</v>
      </c>
      <c r="C101" s="44" t="s">
        <v>108</v>
      </c>
      <c r="D101" s="47" t="e">
        <f>D100/#REF!</f>
        <v>#REF!</v>
      </c>
      <c r="E101" s="266"/>
      <c r="F101" s="266"/>
      <c r="G101" s="266"/>
    </row>
    <row r="102" spans="1:7" s="3" customFormat="1" x14ac:dyDescent="0.55000000000000004">
      <c r="A102" s="217" t="s">
        <v>40</v>
      </c>
      <c r="B102" s="217"/>
      <c r="C102" s="217"/>
      <c r="D102" s="217"/>
      <c r="E102" s="217"/>
      <c r="F102" s="217"/>
      <c r="G102" s="217"/>
    </row>
    <row r="103" spans="1:7" s="201" customFormat="1" x14ac:dyDescent="0.55000000000000004">
      <c r="A103" s="204" t="s">
        <v>27</v>
      </c>
      <c r="B103" s="204" t="s">
        <v>26</v>
      </c>
      <c r="C103" s="48" t="s">
        <v>28</v>
      </c>
      <c r="D103" s="200" t="s">
        <v>182</v>
      </c>
      <c r="E103" s="204" t="s">
        <v>183</v>
      </c>
      <c r="F103" s="204" t="s">
        <v>184</v>
      </c>
      <c r="G103" s="271" t="s">
        <v>1</v>
      </c>
    </row>
    <row r="104" spans="1:7" s="3" customFormat="1" x14ac:dyDescent="0.55000000000000004">
      <c r="A104" s="208" t="s">
        <v>14</v>
      </c>
      <c r="B104" s="30" t="s">
        <v>16</v>
      </c>
      <c r="C104" s="32" t="s">
        <v>12</v>
      </c>
      <c r="D104" s="27"/>
      <c r="E104" s="35"/>
      <c r="F104" s="36">
        <v>0</v>
      </c>
      <c r="G104" s="207" t="s">
        <v>43</v>
      </c>
    </row>
    <row r="105" spans="1:7" s="3" customFormat="1" ht="46.8" x14ac:dyDescent="0.55000000000000004">
      <c r="A105" s="208" t="s">
        <v>41</v>
      </c>
      <c r="B105" s="30" t="s">
        <v>16</v>
      </c>
      <c r="C105" s="32" t="s">
        <v>42</v>
      </c>
      <c r="D105" s="79">
        <f>F88*365</f>
        <v>0</v>
      </c>
      <c r="E105" s="62"/>
      <c r="F105" s="36">
        <f>E105*D105</f>
        <v>0</v>
      </c>
      <c r="G105" s="207" t="s">
        <v>105</v>
      </c>
    </row>
    <row r="106" spans="1:7" s="3" customFormat="1" ht="31.2" x14ac:dyDescent="0.55000000000000004">
      <c r="A106" s="208" t="s">
        <v>44</v>
      </c>
      <c r="B106" s="30" t="s">
        <v>16</v>
      </c>
      <c r="C106" s="32" t="s">
        <v>45</v>
      </c>
      <c r="D106" s="27"/>
      <c r="E106" s="36"/>
      <c r="F106" s="36">
        <f>E106*D106</f>
        <v>0</v>
      </c>
      <c r="G106" s="207" t="s">
        <v>46</v>
      </c>
    </row>
    <row r="107" spans="1:7" s="3" customFormat="1" ht="31.2" x14ac:dyDescent="0.55000000000000004">
      <c r="A107" s="208" t="s">
        <v>15</v>
      </c>
      <c r="B107" s="30" t="s">
        <v>16</v>
      </c>
      <c r="C107" s="32" t="s">
        <v>47</v>
      </c>
      <c r="D107" s="27"/>
      <c r="E107" s="36"/>
      <c r="F107" s="36">
        <f>E107*D107</f>
        <v>0</v>
      </c>
      <c r="G107" s="207" t="s">
        <v>48</v>
      </c>
    </row>
    <row r="108" spans="1:7" s="3" customFormat="1" x14ac:dyDescent="0.55000000000000004">
      <c r="A108" s="61" t="s">
        <v>107</v>
      </c>
      <c r="B108" s="105" t="s">
        <v>16</v>
      </c>
      <c r="C108" s="106"/>
      <c r="D108" s="107" t="s">
        <v>2</v>
      </c>
      <c r="E108" s="35" t="s">
        <v>2</v>
      </c>
      <c r="F108" s="36">
        <f>F107+F106+F105+F104</f>
        <v>0</v>
      </c>
      <c r="G108" s="206"/>
    </row>
    <row r="109" spans="1:7" s="104" customFormat="1" x14ac:dyDescent="0.55000000000000004">
      <c r="A109" s="42" t="s">
        <v>107</v>
      </c>
      <c r="B109" s="43" t="s">
        <v>110</v>
      </c>
      <c r="C109" s="44" t="s">
        <v>109</v>
      </c>
      <c r="D109" s="45"/>
      <c r="E109" s="46"/>
      <c r="F109" s="47" t="e">
        <f>F108/D80</f>
        <v>#DIV/0!</v>
      </c>
      <c r="G109" s="205"/>
    </row>
    <row r="110" spans="1:7" s="3" customFormat="1" x14ac:dyDescent="0.55000000000000004">
      <c r="A110" s="217" t="s">
        <v>37</v>
      </c>
      <c r="B110" s="217"/>
      <c r="C110" s="217"/>
      <c r="D110" s="217"/>
      <c r="E110" s="217"/>
      <c r="F110" s="217"/>
      <c r="G110" s="217"/>
    </row>
    <row r="111" spans="1:7" s="201" customFormat="1" x14ac:dyDescent="0.55000000000000004">
      <c r="A111" s="204" t="s">
        <v>27</v>
      </c>
      <c r="B111" s="204" t="s">
        <v>26</v>
      </c>
      <c r="C111" s="48" t="s">
        <v>28</v>
      </c>
      <c r="D111" s="200" t="s">
        <v>31</v>
      </c>
      <c r="E111" s="216" t="s">
        <v>1</v>
      </c>
      <c r="F111" s="216"/>
      <c r="G111" s="216"/>
    </row>
    <row r="112" spans="1:7" s="3" customFormat="1" x14ac:dyDescent="0.55000000000000004">
      <c r="A112" s="214" t="s">
        <v>68</v>
      </c>
      <c r="B112" s="30" t="s">
        <v>18</v>
      </c>
      <c r="C112" s="40" t="s">
        <v>95</v>
      </c>
      <c r="D112" s="27"/>
      <c r="E112" s="216"/>
      <c r="F112" s="216"/>
      <c r="G112" s="216"/>
    </row>
    <row r="113" spans="1:11" s="3" customFormat="1" x14ac:dyDescent="0.55000000000000004">
      <c r="A113" s="214"/>
      <c r="B113" s="30" t="s">
        <v>18</v>
      </c>
      <c r="C113" s="40" t="s">
        <v>96</v>
      </c>
      <c r="D113" s="27"/>
      <c r="E113" s="216"/>
      <c r="F113" s="216"/>
      <c r="G113" s="216"/>
      <c r="K113" s="60"/>
    </row>
    <row r="114" spans="1:11" s="3" customFormat="1" x14ac:dyDescent="0.55000000000000004">
      <c r="A114" s="214"/>
      <c r="B114" s="30" t="s">
        <v>100</v>
      </c>
      <c r="C114" s="40" t="s">
        <v>101</v>
      </c>
      <c r="D114" s="27"/>
      <c r="E114" s="216"/>
      <c r="F114" s="216"/>
      <c r="G114" s="216"/>
      <c r="K114" s="60"/>
    </row>
    <row r="115" spans="1:11" s="3" customFormat="1" x14ac:dyDescent="0.55000000000000004">
      <c r="A115" s="214"/>
      <c r="B115" s="30" t="s">
        <v>100</v>
      </c>
      <c r="C115" s="32" t="s">
        <v>99</v>
      </c>
      <c r="D115" s="27"/>
      <c r="E115" s="216"/>
      <c r="F115" s="216"/>
      <c r="G115" s="216"/>
      <c r="K115" s="60"/>
    </row>
    <row r="116" spans="1:11" s="3" customFormat="1" x14ac:dyDescent="0.55000000000000004">
      <c r="A116" s="8"/>
      <c r="B116" s="9"/>
      <c r="C116" s="10"/>
      <c r="D116" s="9"/>
      <c r="E116" s="16"/>
      <c r="F116" s="16"/>
      <c r="G116" s="8"/>
    </row>
    <row r="117" spans="1:11" s="3" customFormat="1" x14ac:dyDescent="0.55000000000000004">
      <c r="A117" s="8"/>
      <c r="B117" s="9"/>
      <c r="C117" s="10"/>
      <c r="D117" s="9"/>
      <c r="E117" s="16"/>
      <c r="F117" s="16"/>
      <c r="G117" s="8"/>
    </row>
    <row r="118" spans="1:11" s="3" customFormat="1" x14ac:dyDescent="0.55000000000000004">
      <c r="A118" s="8"/>
      <c r="B118" s="9"/>
      <c r="C118" s="10"/>
      <c r="D118" s="9"/>
      <c r="E118" s="16"/>
      <c r="F118" s="16"/>
      <c r="G118" s="8"/>
    </row>
    <row r="119" spans="1:11" s="3" customFormat="1" x14ac:dyDescent="0.55000000000000004">
      <c r="A119" s="8"/>
      <c r="B119" s="9"/>
      <c r="C119" s="10"/>
      <c r="D119" s="9"/>
      <c r="E119" s="16"/>
      <c r="F119" s="16"/>
      <c r="G119" s="8"/>
    </row>
    <row r="120" spans="1:11" s="3" customFormat="1" x14ac:dyDescent="0.55000000000000004">
      <c r="A120" s="8"/>
      <c r="B120" s="9"/>
      <c r="C120" s="10"/>
      <c r="D120" s="9"/>
      <c r="E120" s="16"/>
      <c r="F120" s="16"/>
      <c r="G120" s="8"/>
    </row>
    <row r="121" spans="1:11" s="3" customFormat="1" x14ac:dyDescent="0.55000000000000004">
      <c r="A121" s="8"/>
      <c r="B121" s="9"/>
      <c r="C121" s="10"/>
      <c r="D121" s="9"/>
      <c r="E121" s="16"/>
      <c r="F121" s="16"/>
      <c r="G121" s="8"/>
    </row>
    <row r="122" spans="1:11" s="3" customFormat="1" x14ac:dyDescent="0.55000000000000004">
      <c r="A122" s="8"/>
      <c r="B122" s="9"/>
      <c r="C122" s="10"/>
      <c r="D122" s="9"/>
      <c r="E122" s="16"/>
      <c r="F122" s="16"/>
      <c r="G122" s="8"/>
    </row>
    <row r="123" spans="1:11" s="3" customFormat="1" x14ac:dyDescent="0.55000000000000004">
      <c r="A123" s="8"/>
      <c r="B123" s="9"/>
      <c r="C123" s="10"/>
      <c r="D123" s="9"/>
      <c r="E123" s="16"/>
      <c r="F123" s="16"/>
      <c r="G123" s="8"/>
    </row>
    <row r="124" spans="1:11" s="3" customFormat="1" x14ac:dyDescent="0.55000000000000004">
      <c r="A124" s="8"/>
      <c r="B124" s="9"/>
      <c r="C124" s="10"/>
      <c r="D124" s="9"/>
      <c r="E124" s="16"/>
      <c r="F124" s="16"/>
      <c r="G124" s="8"/>
    </row>
    <row r="125" spans="1:11" s="3" customFormat="1" x14ac:dyDescent="0.55000000000000004">
      <c r="A125" s="8"/>
      <c r="B125" s="9"/>
      <c r="C125" s="10"/>
      <c r="D125" s="9"/>
      <c r="E125" s="16"/>
      <c r="F125" s="16"/>
      <c r="G125" s="8"/>
    </row>
    <row r="126" spans="1:11" s="3" customFormat="1" x14ac:dyDescent="0.55000000000000004">
      <c r="A126" s="8"/>
      <c r="B126" s="9"/>
      <c r="C126" s="10"/>
      <c r="D126" s="9"/>
      <c r="E126" s="16"/>
      <c r="F126" s="16"/>
      <c r="G126" s="8"/>
    </row>
    <row r="127" spans="1:11" s="3" customFormat="1" x14ac:dyDescent="0.55000000000000004">
      <c r="A127" s="8"/>
      <c r="B127" s="9"/>
      <c r="C127" s="10"/>
      <c r="D127" s="9"/>
      <c r="E127" s="16"/>
      <c r="F127" s="16"/>
      <c r="G127" s="8"/>
    </row>
    <row r="128" spans="1:11" s="3" customFormat="1" x14ac:dyDescent="0.55000000000000004">
      <c r="A128" s="8"/>
      <c r="B128" s="9"/>
      <c r="C128" s="10"/>
      <c r="D128" s="9"/>
      <c r="E128" s="16"/>
      <c r="F128" s="16"/>
      <c r="G128" s="8"/>
    </row>
    <row r="129" spans="1:7" s="3" customFormat="1" x14ac:dyDescent="0.55000000000000004">
      <c r="A129" s="8"/>
      <c r="B129" s="9"/>
      <c r="C129" s="10"/>
      <c r="D129" s="9"/>
      <c r="E129" s="16"/>
      <c r="F129" s="16"/>
      <c r="G129" s="8"/>
    </row>
  </sheetData>
  <mergeCells count="58">
    <mergeCell ref="E81:G81"/>
    <mergeCell ref="E82:G82"/>
    <mergeCell ref="E83:G83"/>
    <mergeCell ref="E92:G92"/>
    <mergeCell ref="E93:G93"/>
    <mergeCell ref="E73:G73"/>
    <mergeCell ref="E74:G74"/>
    <mergeCell ref="E75:G75"/>
    <mergeCell ref="E79:G79"/>
    <mergeCell ref="E80:G80"/>
    <mergeCell ref="E76:G76"/>
    <mergeCell ref="E77:G77"/>
    <mergeCell ref="E68:G68"/>
    <mergeCell ref="E69:G69"/>
    <mergeCell ref="E70:G70"/>
    <mergeCell ref="E71:G71"/>
    <mergeCell ref="E72:G72"/>
    <mergeCell ref="F7:G7"/>
    <mergeCell ref="F8:G8"/>
    <mergeCell ref="A64:G64"/>
    <mergeCell ref="A43:B44"/>
    <mergeCell ref="G45:G46"/>
    <mergeCell ref="G47:G48"/>
    <mergeCell ref="B11:C11"/>
    <mergeCell ref="A84:A88"/>
    <mergeCell ref="B84:B88"/>
    <mergeCell ref="E111:G111"/>
    <mergeCell ref="E112:G112"/>
    <mergeCell ref="E113:G113"/>
    <mergeCell ref="E114:G114"/>
    <mergeCell ref="E115:G115"/>
    <mergeCell ref="A98:A99"/>
    <mergeCell ref="A93:A97"/>
    <mergeCell ref="E94:G94"/>
    <mergeCell ref="E95:G95"/>
    <mergeCell ref="E96:G96"/>
    <mergeCell ref="E97:G97"/>
    <mergeCell ref="E98:G98"/>
    <mergeCell ref="E99:G99"/>
    <mergeCell ref="E100:G100"/>
    <mergeCell ref="E101:G101"/>
    <mergeCell ref="A80:A83"/>
    <mergeCell ref="A65:G65"/>
    <mergeCell ref="A78:G78"/>
    <mergeCell ref="B67:B75"/>
    <mergeCell ref="A67:A75"/>
    <mergeCell ref="E66:G66"/>
    <mergeCell ref="E67:G67"/>
    <mergeCell ref="A112:A115"/>
    <mergeCell ref="A14:E14"/>
    <mergeCell ref="A110:G110"/>
    <mergeCell ref="A91:G91"/>
    <mergeCell ref="A102:G102"/>
    <mergeCell ref="B6:C6"/>
    <mergeCell ref="B7:C7"/>
    <mergeCell ref="B8:C8"/>
    <mergeCell ref="B9:C9"/>
    <mergeCell ref="B10:C10"/>
  </mergeCells>
  <phoneticPr fontId="14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A40FB-BD7C-4D0C-82D6-4C8E965C0D3F}">
  <dimension ref="A2:AE45"/>
  <sheetViews>
    <sheetView topLeftCell="A10" zoomScale="70" zoomScaleNormal="70" workbookViewId="0">
      <selection activeCell="C42" sqref="C42"/>
    </sheetView>
  </sheetViews>
  <sheetFormatPr defaultRowHeight="14.4" x14ac:dyDescent="0.55000000000000004"/>
  <cols>
    <col min="1" max="1" width="22.83984375" customWidth="1"/>
    <col min="2" max="2" width="5.3125" bestFit="1" customWidth="1"/>
    <col min="4" max="4" width="11.26171875" bestFit="1" customWidth="1"/>
    <col min="5" max="5" width="11.1015625" customWidth="1"/>
    <col min="6" max="6" width="7.1015625" customWidth="1"/>
    <col min="7" max="7" width="5.20703125" bestFit="1" customWidth="1"/>
    <col min="8" max="8" width="9" customWidth="1"/>
    <col min="9" max="9" width="11.89453125" customWidth="1"/>
    <col min="10" max="10" width="8.15625" customWidth="1"/>
    <col min="11" max="11" width="8.1015625" customWidth="1"/>
    <col min="12" max="12" width="6.5234375" customWidth="1"/>
    <col min="13" max="13" width="6.9453125" customWidth="1"/>
    <col min="14" max="14" width="8.41796875" customWidth="1"/>
    <col min="16" max="16" width="6.1015625" customWidth="1"/>
    <col min="17" max="17" width="6.7890625" customWidth="1"/>
    <col min="18" max="18" width="12.734375" customWidth="1"/>
    <col min="19" max="19" width="7.5234375" customWidth="1"/>
    <col min="20" max="20" width="7.578125" customWidth="1"/>
    <col min="21" max="21" width="7.3671875" customWidth="1"/>
    <col min="22" max="22" width="5.578125" customWidth="1"/>
    <col min="23" max="23" width="11.26171875" bestFit="1" customWidth="1"/>
    <col min="24" max="24" width="8.41796875" customWidth="1"/>
    <col min="25" max="25" width="7.734375" customWidth="1"/>
    <col min="26" max="26" width="10.578125" bestFit="1" customWidth="1"/>
    <col min="27" max="27" width="5.20703125" bestFit="1" customWidth="1"/>
    <col min="28" max="28" width="7.734375" customWidth="1"/>
    <col min="29" max="29" width="11.26171875" bestFit="1" customWidth="1"/>
    <col min="30" max="30" width="11.5234375" customWidth="1"/>
    <col min="31" max="31" width="6.3125" bestFit="1" customWidth="1"/>
  </cols>
  <sheetData>
    <row r="2" spans="1:31" s="1" customFormat="1" ht="18.3" x14ac:dyDescent="0.7">
      <c r="A2" s="108" t="s">
        <v>0</v>
      </c>
    </row>
    <row r="4" spans="1:31" s="57" customFormat="1" ht="15.6" x14ac:dyDescent="0.6">
      <c r="A4" s="53" t="s">
        <v>116</v>
      </c>
    </row>
    <row r="8" spans="1:31" x14ac:dyDescent="0.55000000000000004">
      <c r="B8" s="233" t="s">
        <v>117</v>
      </c>
      <c r="C8" s="234"/>
      <c r="D8" s="235"/>
      <c r="AC8" s="242" t="s">
        <v>144</v>
      </c>
      <c r="AD8" s="243"/>
      <c r="AE8" s="244"/>
    </row>
    <row r="9" spans="1:31" ht="15.6" x14ac:dyDescent="0.6">
      <c r="B9" s="109" t="s">
        <v>120</v>
      </c>
      <c r="C9" s="196"/>
      <c r="D9" s="110" t="s">
        <v>119</v>
      </c>
      <c r="AC9" s="186"/>
      <c r="AD9" s="189"/>
      <c r="AE9" s="188"/>
    </row>
    <row r="10" spans="1:31" ht="15.6" x14ac:dyDescent="0.6">
      <c r="B10" s="111"/>
      <c r="C10" s="112"/>
      <c r="D10" s="113"/>
      <c r="AC10" s="186" t="s">
        <v>172</v>
      </c>
      <c r="AD10" s="187"/>
      <c r="AE10" s="188" t="s">
        <v>35</v>
      </c>
    </row>
    <row r="11" spans="1:31" x14ac:dyDescent="0.55000000000000004">
      <c r="AC11" s="190" t="s">
        <v>174</v>
      </c>
      <c r="AD11" s="191"/>
      <c r="AE11" s="192"/>
    </row>
    <row r="13" spans="1:31" ht="15.3" customHeight="1" x14ac:dyDescent="0.55000000000000004"/>
    <row r="15" spans="1:31" x14ac:dyDescent="0.55000000000000004">
      <c r="I15" s="242" t="s">
        <v>173</v>
      </c>
      <c r="J15" s="243"/>
      <c r="K15" s="244"/>
    </row>
    <row r="16" spans="1:31" x14ac:dyDescent="0.55000000000000004">
      <c r="B16" s="236" t="s">
        <v>128</v>
      </c>
      <c r="C16" s="237"/>
      <c r="D16" s="238"/>
      <c r="I16" s="186"/>
      <c r="J16" s="189"/>
      <c r="K16" s="188"/>
    </row>
    <row r="17" spans="2:31" ht="15.6" x14ac:dyDescent="0.6">
      <c r="B17" s="114" t="s">
        <v>120</v>
      </c>
      <c r="C17" s="115"/>
      <c r="D17" s="116" t="s">
        <v>119</v>
      </c>
      <c r="I17" s="186" t="s">
        <v>172</v>
      </c>
      <c r="J17" s="187"/>
      <c r="K17" s="188" t="s">
        <v>35</v>
      </c>
    </row>
    <row r="18" spans="2:31" x14ac:dyDescent="0.55000000000000004">
      <c r="I18" s="190"/>
      <c r="J18" s="191"/>
      <c r="K18" s="192"/>
      <c r="AA18" s="227" t="s">
        <v>145</v>
      </c>
      <c r="AB18" s="228"/>
      <c r="AC18" s="229"/>
    </row>
    <row r="19" spans="2:31" ht="15.6" x14ac:dyDescent="0.6">
      <c r="AA19" s="193" t="s">
        <v>120</v>
      </c>
      <c r="AB19" s="194"/>
      <c r="AC19" s="195" t="s">
        <v>119</v>
      </c>
    </row>
    <row r="20" spans="2:31" x14ac:dyDescent="0.55000000000000004">
      <c r="F20" s="239" t="s">
        <v>143</v>
      </c>
      <c r="G20" s="240"/>
      <c r="H20" s="241"/>
      <c r="U20" s="254" t="s">
        <v>175</v>
      </c>
      <c r="V20" s="255"/>
      <c r="W20" s="256"/>
    </row>
    <row r="21" spans="2:31" ht="15.6" x14ac:dyDescent="0.6">
      <c r="F21" s="138" t="s">
        <v>118</v>
      </c>
      <c r="G21" s="139"/>
      <c r="H21" s="140" t="s">
        <v>119</v>
      </c>
      <c r="U21" s="135" t="s">
        <v>120</v>
      </c>
      <c r="V21" s="136"/>
      <c r="W21" s="137" t="s">
        <v>119</v>
      </c>
    </row>
    <row r="25" spans="2:31" x14ac:dyDescent="0.55000000000000004">
      <c r="I25" s="242" t="s">
        <v>131</v>
      </c>
      <c r="J25" s="243"/>
      <c r="K25" s="244"/>
    </row>
    <row r="26" spans="2:31" x14ac:dyDescent="0.55000000000000004">
      <c r="B26" s="239" t="s">
        <v>129</v>
      </c>
      <c r="C26" s="240"/>
      <c r="D26" s="241"/>
      <c r="I26" s="186"/>
      <c r="J26" s="189"/>
      <c r="K26" s="188"/>
      <c r="AC26" s="251" t="s">
        <v>139</v>
      </c>
      <c r="AD26" s="252"/>
      <c r="AE26" s="253"/>
    </row>
    <row r="27" spans="2:31" ht="15.6" x14ac:dyDescent="0.6">
      <c r="B27" s="197" t="s">
        <v>120</v>
      </c>
      <c r="C27" s="198"/>
      <c r="D27" s="199" t="s">
        <v>119</v>
      </c>
      <c r="I27" s="186" t="s">
        <v>172</v>
      </c>
      <c r="J27" s="187"/>
      <c r="K27" s="188" t="s">
        <v>35</v>
      </c>
      <c r="P27" s="248" t="s">
        <v>134</v>
      </c>
      <c r="Q27" s="249"/>
      <c r="R27" s="250"/>
      <c r="AC27" s="141" t="s">
        <v>140</v>
      </c>
      <c r="AD27" s="142"/>
      <c r="AE27" s="143" t="s">
        <v>2</v>
      </c>
    </row>
    <row r="28" spans="2:31" ht="15.6" x14ac:dyDescent="0.6">
      <c r="I28" s="190"/>
      <c r="J28" s="191"/>
      <c r="K28" s="192"/>
      <c r="P28" s="123" t="s">
        <v>120</v>
      </c>
      <c r="Q28" s="124"/>
      <c r="R28" s="125" t="s">
        <v>119</v>
      </c>
      <c r="X28" s="227" t="s">
        <v>145</v>
      </c>
      <c r="Y28" s="228"/>
      <c r="Z28" s="229"/>
      <c r="AC28" s="141" t="s">
        <v>141</v>
      </c>
      <c r="AD28" s="142"/>
      <c r="AE28" s="143" t="s">
        <v>142</v>
      </c>
    </row>
    <row r="29" spans="2:31" ht="15.6" x14ac:dyDescent="0.6">
      <c r="P29" s="123" t="s">
        <v>121</v>
      </c>
      <c r="Q29" s="124"/>
      <c r="R29" s="125" t="s">
        <v>122</v>
      </c>
      <c r="X29" s="129" t="s">
        <v>118</v>
      </c>
      <c r="Y29" s="130"/>
      <c r="Z29" s="131" t="s">
        <v>119</v>
      </c>
      <c r="AC29" s="144"/>
      <c r="AD29" s="145"/>
      <c r="AE29" s="146"/>
    </row>
    <row r="30" spans="2:31" ht="15.6" x14ac:dyDescent="0.6">
      <c r="G30" s="245" t="s">
        <v>130</v>
      </c>
      <c r="H30" s="246"/>
      <c r="I30" s="247"/>
      <c r="P30" s="123" t="s">
        <v>123</v>
      </c>
      <c r="Q30" s="124"/>
      <c r="R30" s="125" t="s">
        <v>122</v>
      </c>
      <c r="X30" s="129" t="s">
        <v>121</v>
      </c>
      <c r="Y30" s="130"/>
      <c r="Z30" s="131" t="s">
        <v>122</v>
      </c>
    </row>
    <row r="31" spans="2:31" ht="15.6" x14ac:dyDescent="0.6">
      <c r="G31" s="117" t="s">
        <v>120</v>
      </c>
      <c r="H31" s="118"/>
      <c r="I31" s="119" t="s">
        <v>119</v>
      </c>
      <c r="P31" s="123" t="s">
        <v>124</v>
      </c>
      <c r="Q31" s="124"/>
      <c r="R31" s="125" t="s">
        <v>122</v>
      </c>
      <c r="X31" s="129" t="s">
        <v>123</v>
      </c>
      <c r="Y31" s="130"/>
      <c r="Z31" s="131" t="s">
        <v>122</v>
      </c>
    </row>
    <row r="32" spans="2:31" ht="15.6" x14ac:dyDescent="0.6">
      <c r="G32" s="117" t="s">
        <v>121</v>
      </c>
      <c r="H32" s="118"/>
      <c r="I32" s="119" t="s">
        <v>122</v>
      </c>
      <c r="P32" s="123" t="s">
        <v>125</v>
      </c>
      <c r="Q32" s="124"/>
      <c r="R32" s="125" t="s">
        <v>122</v>
      </c>
      <c r="X32" s="129" t="s">
        <v>124</v>
      </c>
      <c r="Y32" s="130"/>
      <c r="Z32" s="131" t="s">
        <v>122</v>
      </c>
    </row>
    <row r="33" spans="7:31" ht="18" customHeight="1" x14ac:dyDescent="0.6">
      <c r="G33" s="117" t="s">
        <v>123</v>
      </c>
      <c r="H33" s="118"/>
      <c r="I33" s="119" t="s">
        <v>122</v>
      </c>
      <c r="P33" s="126" t="s">
        <v>126</v>
      </c>
      <c r="Q33" s="127"/>
      <c r="R33" s="128" t="s">
        <v>127</v>
      </c>
      <c r="X33" s="129" t="s">
        <v>125</v>
      </c>
      <c r="Y33" s="130"/>
      <c r="Z33" s="131" t="s">
        <v>122</v>
      </c>
    </row>
    <row r="34" spans="7:31" ht="15.6" x14ac:dyDescent="0.6">
      <c r="G34" s="117" t="s">
        <v>124</v>
      </c>
      <c r="H34" s="118"/>
      <c r="I34" s="119" t="s">
        <v>122</v>
      </c>
      <c r="X34" s="132" t="s">
        <v>126</v>
      </c>
      <c r="Y34" s="133"/>
      <c r="Z34" s="134" t="s">
        <v>127</v>
      </c>
    </row>
    <row r="35" spans="7:31" ht="15.6" x14ac:dyDescent="0.6">
      <c r="G35" s="117" t="s">
        <v>125</v>
      </c>
      <c r="H35" s="118"/>
      <c r="I35" s="119" t="s">
        <v>122</v>
      </c>
    </row>
    <row r="36" spans="7:31" ht="15.6" x14ac:dyDescent="0.6">
      <c r="G36" s="120" t="s">
        <v>126</v>
      </c>
      <c r="H36" s="121"/>
      <c r="I36" s="122" t="s">
        <v>127</v>
      </c>
    </row>
    <row r="38" spans="7:31" x14ac:dyDescent="0.55000000000000004">
      <c r="I38" s="242" t="s">
        <v>132</v>
      </c>
      <c r="J38" s="243"/>
      <c r="K38" s="244"/>
      <c r="N38" s="242" t="s">
        <v>133</v>
      </c>
      <c r="O38" s="243"/>
      <c r="P38" s="244"/>
      <c r="S38" s="242" t="s">
        <v>135</v>
      </c>
      <c r="T38" s="243"/>
      <c r="U38" s="244"/>
      <c r="X38" s="242" t="s">
        <v>136</v>
      </c>
      <c r="Y38" s="243"/>
      <c r="Z38" s="244"/>
    </row>
    <row r="39" spans="7:31" x14ac:dyDescent="0.55000000000000004">
      <c r="I39" s="186" t="s">
        <v>172</v>
      </c>
      <c r="J39" s="187"/>
      <c r="K39" s="188" t="s">
        <v>35</v>
      </c>
      <c r="N39" s="186" t="s">
        <v>172</v>
      </c>
      <c r="O39" s="187"/>
      <c r="P39" s="188" t="s">
        <v>35</v>
      </c>
      <c r="S39" s="186" t="s">
        <v>172</v>
      </c>
      <c r="T39" s="187"/>
      <c r="U39" s="188" t="s">
        <v>35</v>
      </c>
      <c r="X39" s="186" t="s">
        <v>172</v>
      </c>
      <c r="Y39" s="187"/>
      <c r="Z39" s="188" t="s">
        <v>35</v>
      </c>
    </row>
    <row r="40" spans="7:31" x14ac:dyDescent="0.55000000000000004">
      <c r="I40" s="186"/>
      <c r="J40" s="189"/>
      <c r="K40" s="188"/>
      <c r="N40" s="186"/>
      <c r="O40" s="189"/>
      <c r="P40" s="188"/>
      <c r="S40" s="186"/>
      <c r="T40" s="189"/>
      <c r="U40" s="188"/>
      <c r="X40" s="186"/>
      <c r="Y40" s="189"/>
      <c r="Z40" s="188"/>
    </row>
    <row r="41" spans="7:31" x14ac:dyDescent="0.55000000000000004">
      <c r="I41" s="190"/>
      <c r="J41" s="191"/>
      <c r="K41" s="192"/>
      <c r="N41" s="190"/>
      <c r="O41" s="191"/>
      <c r="P41" s="192"/>
      <c r="S41" s="190"/>
      <c r="T41" s="191"/>
      <c r="U41" s="192"/>
      <c r="X41" s="190"/>
      <c r="Y41" s="191"/>
      <c r="Z41" s="192"/>
    </row>
    <row r="42" spans="7:31" x14ac:dyDescent="0.55000000000000004">
      <c r="AC42" s="230" t="s">
        <v>137</v>
      </c>
      <c r="AD42" s="231"/>
      <c r="AE42" s="232"/>
    </row>
    <row r="43" spans="7:31" x14ac:dyDescent="0.55000000000000004">
      <c r="AC43" s="147" t="s">
        <v>118</v>
      </c>
      <c r="AD43" s="148"/>
      <c r="AE43" s="149" t="s">
        <v>138</v>
      </c>
    </row>
    <row r="44" spans="7:31" x14ac:dyDescent="0.55000000000000004">
      <c r="AC44" s="147"/>
      <c r="AD44" s="148"/>
      <c r="AE44" s="149"/>
    </row>
    <row r="45" spans="7:31" x14ac:dyDescent="0.55000000000000004">
      <c r="AC45" s="150"/>
      <c r="AD45" s="151"/>
      <c r="AE45" s="152"/>
    </row>
  </sheetData>
  <mergeCells count="18">
    <mergeCell ref="AC26:AE26"/>
    <mergeCell ref="U20:W20"/>
    <mergeCell ref="AA18:AC18"/>
    <mergeCell ref="X28:Z28"/>
    <mergeCell ref="AC42:AE42"/>
    <mergeCell ref="B8:D8"/>
    <mergeCell ref="B16:D16"/>
    <mergeCell ref="B26:D26"/>
    <mergeCell ref="I15:K15"/>
    <mergeCell ref="I25:K25"/>
    <mergeCell ref="F20:H20"/>
    <mergeCell ref="G30:I30"/>
    <mergeCell ref="I38:K38"/>
    <mergeCell ref="N38:P38"/>
    <mergeCell ref="P27:R27"/>
    <mergeCell ref="AC8:AE8"/>
    <mergeCell ref="X38:Z38"/>
    <mergeCell ref="S38:U3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884DA-AFE5-4D66-B8E6-D90EAB81043E}">
  <dimension ref="A1:I946"/>
  <sheetViews>
    <sheetView topLeftCell="A10" workbookViewId="0">
      <selection activeCell="G20" sqref="G20"/>
    </sheetView>
  </sheetViews>
  <sheetFormatPr defaultColWidth="14.41796875" defaultRowHeight="15" customHeight="1" x14ac:dyDescent="0.55000000000000004"/>
  <cols>
    <col min="1" max="1" width="31.1015625" style="155" customWidth="1"/>
    <col min="2" max="2" width="24.41796875" style="156" customWidth="1"/>
    <col min="3" max="6" width="10.68359375" style="155" customWidth="1"/>
    <col min="7" max="7" width="10.68359375" style="157" customWidth="1"/>
    <col min="8" max="8" width="10.68359375" style="155" customWidth="1"/>
    <col min="9" max="9" width="54" style="155" customWidth="1"/>
    <col min="10" max="26" width="10.68359375" style="155" customWidth="1"/>
    <col min="27" max="16384" width="14.41796875" style="155"/>
  </cols>
  <sheetData>
    <row r="1" spans="1:9" ht="14.4" x14ac:dyDescent="0.55000000000000004"/>
    <row r="2" spans="1:9" ht="15.75" customHeight="1" x14ac:dyDescent="0.55000000000000004"/>
    <row r="3" spans="1:9" ht="15.75" customHeight="1" x14ac:dyDescent="0.55000000000000004"/>
    <row r="4" spans="1:9" ht="15.75" customHeight="1" x14ac:dyDescent="0.55000000000000004">
      <c r="A4" s="259" t="s">
        <v>153</v>
      </c>
      <c r="B4" s="260"/>
      <c r="C4" s="260"/>
      <c r="D4" s="260"/>
      <c r="E4" s="260"/>
      <c r="F4" s="260"/>
      <c r="G4" s="260"/>
      <c r="H4" s="261"/>
      <c r="I4" s="158" t="s">
        <v>154</v>
      </c>
    </row>
    <row r="5" spans="1:9" ht="15.75" customHeight="1" x14ac:dyDescent="0.55000000000000004">
      <c r="A5" s="159" t="s">
        <v>146</v>
      </c>
      <c r="B5" s="160"/>
      <c r="C5" s="161"/>
      <c r="D5" s="158"/>
      <c r="E5" s="158"/>
      <c r="G5" s="162">
        <f>ECOLODGE!D100</f>
        <v>0</v>
      </c>
      <c r="H5" s="163" t="s">
        <v>19</v>
      </c>
    </row>
    <row r="6" spans="1:9" ht="15.75" customHeight="1" x14ac:dyDescent="0.55000000000000004"/>
    <row r="7" spans="1:9" ht="15.75" customHeight="1" x14ac:dyDescent="0.55000000000000004">
      <c r="A7" s="259" t="s">
        <v>155</v>
      </c>
      <c r="B7" s="260"/>
      <c r="C7" s="260"/>
      <c r="D7" s="260"/>
      <c r="E7" s="260"/>
      <c r="F7" s="260"/>
      <c r="G7" s="260"/>
      <c r="H7" s="261"/>
    </row>
    <row r="8" spans="1:9" ht="15.75" customHeight="1" x14ac:dyDescent="0.55000000000000004">
      <c r="A8" s="164" t="s">
        <v>156</v>
      </c>
      <c r="G8" s="165">
        <f>ECOLODGE!F108</f>
        <v>0</v>
      </c>
      <c r="H8" s="163" t="s">
        <v>157</v>
      </c>
      <c r="I8" s="166"/>
    </row>
    <row r="9" spans="1:9" ht="15.75" customHeight="1" x14ac:dyDescent="0.55000000000000004">
      <c r="A9" s="164" t="s">
        <v>147</v>
      </c>
      <c r="B9" s="156" t="s">
        <v>158</v>
      </c>
      <c r="G9" s="167"/>
      <c r="H9" s="163" t="s">
        <v>157</v>
      </c>
      <c r="I9" s="166"/>
    </row>
    <row r="10" spans="1:9" ht="15.75" customHeight="1" x14ac:dyDescent="0.55000000000000004">
      <c r="A10" s="164" t="s">
        <v>159</v>
      </c>
      <c r="B10" s="156" t="s">
        <v>158</v>
      </c>
      <c r="G10" s="167"/>
      <c r="H10" s="163" t="s">
        <v>157</v>
      </c>
      <c r="I10" s="166"/>
    </row>
    <row r="11" spans="1:9" ht="15.75" customHeight="1" x14ac:dyDescent="0.55000000000000004">
      <c r="A11" s="168" t="s">
        <v>160</v>
      </c>
      <c r="B11" s="169"/>
      <c r="C11" s="170"/>
      <c r="D11" s="170"/>
      <c r="E11" s="170"/>
      <c r="F11" s="171"/>
      <c r="G11" s="172">
        <f>SUM(G8:G10)</f>
        <v>0</v>
      </c>
      <c r="H11" s="173" t="s">
        <v>157</v>
      </c>
    </row>
    <row r="12" spans="1:9" ht="15.75" customHeight="1" x14ac:dyDescent="0.55000000000000004"/>
    <row r="13" spans="1:9" ht="15.75" customHeight="1" x14ac:dyDescent="0.55000000000000004">
      <c r="A13" s="259" t="s">
        <v>148</v>
      </c>
      <c r="B13" s="262"/>
      <c r="C13" s="262"/>
      <c r="D13" s="262"/>
      <c r="E13" s="262"/>
      <c r="F13" s="262"/>
      <c r="G13" s="262"/>
      <c r="H13" s="263"/>
    </row>
    <row r="14" spans="1:9" ht="15.75" customHeight="1" x14ac:dyDescent="0.55000000000000004">
      <c r="A14" s="174" t="s">
        <v>171</v>
      </c>
      <c r="B14" s="160"/>
      <c r="C14" s="158" t="s">
        <v>26</v>
      </c>
      <c r="D14" s="158" t="s">
        <v>30</v>
      </c>
      <c r="E14" s="158" t="s">
        <v>161</v>
      </c>
      <c r="F14" s="158" t="s">
        <v>26</v>
      </c>
      <c r="G14" s="158" t="s">
        <v>162</v>
      </c>
      <c r="H14" s="175" t="s">
        <v>163</v>
      </c>
      <c r="I14" s="156" t="s">
        <v>164</v>
      </c>
    </row>
    <row r="15" spans="1:9" ht="15.75" customHeight="1" x14ac:dyDescent="0.55000000000000004">
      <c r="A15" s="264" t="s">
        <v>165</v>
      </c>
      <c r="B15" s="264"/>
      <c r="C15" s="176" t="s">
        <v>166</v>
      </c>
      <c r="D15" s="167"/>
      <c r="E15" s="177"/>
      <c r="F15" t="s">
        <v>149</v>
      </c>
      <c r="G15" s="178">
        <f>D15*E15</f>
        <v>0</v>
      </c>
      <c r="H15" s="163" t="s">
        <v>157</v>
      </c>
    </row>
    <row r="16" spans="1:9" ht="15.75" customHeight="1" x14ac:dyDescent="0.55000000000000004">
      <c r="A16" t="s">
        <v>167</v>
      </c>
      <c r="B16"/>
      <c r="C16" s="176" t="s">
        <v>166</v>
      </c>
      <c r="D16" s="167"/>
      <c r="E16" s="179"/>
      <c r="F16" t="s">
        <v>149</v>
      </c>
      <c r="G16" s="178">
        <f t="shared" ref="G16:G19" si="0">D16*E16</f>
        <v>0</v>
      </c>
      <c r="H16" s="163" t="s">
        <v>157</v>
      </c>
      <c r="I16" s="156"/>
    </row>
    <row r="17" spans="1:9" ht="15.75" customHeight="1" x14ac:dyDescent="0.55000000000000004">
      <c r="A17" s="180" t="s">
        <v>176</v>
      </c>
      <c r="B17" s="181"/>
      <c r="C17" s="176" t="s">
        <v>168</v>
      </c>
      <c r="D17" s="167"/>
      <c r="E17" s="179"/>
      <c r="F17" t="s">
        <v>150</v>
      </c>
      <c r="G17" s="178">
        <f t="shared" si="0"/>
        <v>0</v>
      </c>
      <c r="H17" s="163" t="s">
        <v>157</v>
      </c>
      <c r="I17" s="166"/>
    </row>
    <row r="18" spans="1:9" ht="15.75" customHeight="1" x14ac:dyDescent="0.55000000000000004">
      <c r="A18" s="180" t="s">
        <v>177</v>
      </c>
      <c r="B18"/>
      <c r="C18" s="176" t="s">
        <v>168</v>
      </c>
      <c r="D18" s="167"/>
      <c r="E18" s="179"/>
      <c r="F18" t="s">
        <v>150</v>
      </c>
      <c r="G18" s="178">
        <f t="shared" si="0"/>
        <v>0</v>
      </c>
      <c r="H18" s="163" t="s">
        <v>157</v>
      </c>
    </row>
    <row r="19" spans="1:9" ht="15.75" customHeight="1" x14ac:dyDescent="0.55000000000000004">
      <c r="A19" s="264" t="s">
        <v>178</v>
      </c>
      <c r="B19" s="264"/>
      <c r="C19" s="176" t="s">
        <v>166</v>
      </c>
      <c r="D19" s="167"/>
      <c r="E19" s="179"/>
      <c r="F19" t="s">
        <v>149</v>
      </c>
      <c r="G19" s="178">
        <f t="shared" si="0"/>
        <v>0</v>
      </c>
      <c r="H19" s="163" t="s">
        <v>157</v>
      </c>
    </row>
    <row r="20" spans="1:9" ht="15.75" customHeight="1" x14ac:dyDescent="0.55000000000000004">
      <c r="A20" s="168" t="s">
        <v>151</v>
      </c>
      <c r="B20" s="182"/>
      <c r="C20" s="170"/>
      <c r="D20" s="170"/>
      <c r="E20" s="171"/>
      <c r="F20" s="171"/>
      <c r="G20" s="172">
        <f>SUM(G15:G19)</f>
        <v>0</v>
      </c>
      <c r="H20" s="183" t="s">
        <v>157</v>
      </c>
    </row>
    <row r="21" spans="1:9" ht="15.75" customHeight="1" x14ac:dyDescent="0.55000000000000004">
      <c r="A21" s="156" t="s">
        <v>152</v>
      </c>
      <c r="C21" s="156" t="s">
        <v>169</v>
      </c>
      <c r="D21" s="184" t="e">
        <f>G5/(G20-G11)</f>
        <v>#DIV/0!</v>
      </c>
      <c r="E21" s="257" t="s">
        <v>170</v>
      </c>
      <c r="F21" s="258"/>
      <c r="G21" s="258"/>
      <c r="H21" s="258"/>
      <c r="I21" s="185"/>
    </row>
    <row r="22" spans="1:9" ht="15.75" customHeight="1" x14ac:dyDescent="0.55000000000000004"/>
    <row r="23" spans="1:9" ht="15.75" customHeight="1" x14ac:dyDescent="0.55000000000000004"/>
    <row r="24" spans="1:9" ht="15.75" customHeight="1" x14ac:dyDescent="0.55000000000000004"/>
    <row r="25" spans="1:9" ht="15.75" customHeight="1" x14ac:dyDescent="0.55000000000000004"/>
    <row r="26" spans="1:9" ht="15.75" customHeight="1" x14ac:dyDescent="0.55000000000000004"/>
    <row r="27" spans="1:9" ht="15.75" customHeight="1" x14ac:dyDescent="0.55000000000000004"/>
    <row r="28" spans="1:9" ht="15.75" customHeight="1" x14ac:dyDescent="0.55000000000000004"/>
    <row r="29" spans="1:9" ht="15.75" customHeight="1" x14ac:dyDescent="0.55000000000000004"/>
    <row r="30" spans="1:9" ht="15.75" customHeight="1" x14ac:dyDescent="0.55000000000000004"/>
    <row r="31" spans="1:9" ht="15.75" customHeight="1" x14ac:dyDescent="0.55000000000000004"/>
    <row r="32" spans="1:9" ht="15.75" customHeight="1" x14ac:dyDescent="0.55000000000000004"/>
    <row r="33" ht="15.75" customHeight="1" x14ac:dyDescent="0.55000000000000004"/>
    <row r="34" ht="15.75" customHeight="1" x14ac:dyDescent="0.55000000000000004"/>
    <row r="35" ht="15.75" customHeight="1" x14ac:dyDescent="0.55000000000000004"/>
    <row r="36" ht="15.75" customHeight="1" x14ac:dyDescent="0.55000000000000004"/>
    <row r="37" ht="15.75" customHeight="1" x14ac:dyDescent="0.55000000000000004"/>
    <row r="38" ht="15.75" customHeight="1" x14ac:dyDescent="0.55000000000000004"/>
    <row r="39" ht="15.75" customHeight="1" x14ac:dyDescent="0.55000000000000004"/>
    <row r="40" ht="15.75" customHeight="1" x14ac:dyDescent="0.55000000000000004"/>
    <row r="41" ht="15.75" customHeight="1" x14ac:dyDescent="0.55000000000000004"/>
    <row r="42" ht="15.75" customHeight="1" x14ac:dyDescent="0.55000000000000004"/>
    <row r="43" ht="15.75" customHeight="1" x14ac:dyDescent="0.55000000000000004"/>
    <row r="44" ht="15.75" customHeight="1" x14ac:dyDescent="0.55000000000000004"/>
    <row r="45" ht="15.75" customHeight="1" x14ac:dyDescent="0.55000000000000004"/>
    <row r="46" ht="15.75" customHeight="1" x14ac:dyDescent="0.55000000000000004"/>
    <row r="47" ht="15.75" customHeight="1" x14ac:dyDescent="0.55000000000000004"/>
    <row r="48" ht="15.75" customHeight="1" x14ac:dyDescent="0.55000000000000004"/>
    <row r="49" ht="15.75" customHeight="1" x14ac:dyDescent="0.55000000000000004"/>
    <row r="50" ht="15.75" customHeight="1" x14ac:dyDescent="0.55000000000000004"/>
    <row r="51" ht="15.75" customHeight="1" x14ac:dyDescent="0.55000000000000004"/>
    <row r="52" ht="15.75" customHeight="1" x14ac:dyDescent="0.55000000000000004"/>
    <row r="53" ht="15.75" customHeight="1" x14ac:dyDescent="0.55000000000000004"/>
    <row r="54" ht="15.75" customHeight="1" x14ac:dyDescent="0.55000000000000004"/>
    <row r="55" ht="15.75" customHeight="1" x14ac:dyDescent="0.55000000000000004"/>
    <row r="56" ht="15.75" customHeight="1" x14ac:dyDescent="0.55000000000000004"/>
    <row r="57" ht="15.75" customHeight="1" x14ac:dyDescent="0.55000000000000004"/>
    <row r="58" ht="15.75" customHeight="1" x14ac:dyDescent="0.55000000000000004"/>
    <row r="59" ht="15.75" customHeight="1" x14ac:dyDescent="0.55000000000000004"/>
    <row r="60" ht="15.75" customHeight="1" x14ac:dyDescent="0.55000000000000004"/>
    <row r="61" ht="15.75" customHeight="1" x14ac:dyDescent="0.55000000000000004"/>
    <row r="62" ht="15.75" customHeight="1" x14ac:dyDescent="0.55000000000000004"/>
    <row r="63" ht="15.75" customHeight="1" x14ac:dyDescent="0.55000000000000004"/>
    <row r="64" ht="15.75" customHeight="1" x14ac:dyDescent="0.55000000000000004"/>
    <row r="65" ht="15.75" customHeight="1" x14ac:dyDescent="0.55000000000000004"/>
    <row r="66" ht="15.75" customHeight="1" x14ac:dyDescent="0.55000000000000004"/>
    <row r="67" ht="15.75" customHeight="1" x14ac:dyDescent="0.55000000000000004"/>
    <row r="68" ht="15.75" customHeight="1" x14ac:dyDescent="0.55000000000000004"/>
    <row r="69" ht="15.75" customHeight="1" x14ac:dyDescent="0.55000000000000004"/>
    <row r="70" ht="15.75" customHeight="1" x14ac:dyDescent="0.55000000000000004"/>
    <row r="71" ht="15.75" customHeight="1" x14ac:dyDescent="0.55000000000000004"/>
    <row r="72" ht="15.75" customHeight="1" x14ac:dyDescent="0.55000000000000004"/>
    <row r="73" ht="15.75" customHeight="1" x14ac:dyDescent="0.55000000000000004"/>
    <row r="74" ht="15.75" customHeight="1" x14ac:dyDescent="0.55000000000000004"/>
    <row r="75" ht="15.75" customHeight="1" x14ac:dyDescent="0.55000000000000004"/>
    <row r="76" ht="15.75" customHeight="1" x14ac:dyDescent="0.55000000000000004"/>
    <row r="77" ht="15.75" customHeight="1" x14ac:dyDescent="0.55000000000000004"/>
    <row r="78" ht="15.75" customHeight="1" x14ac:dyDescent="0.55000000000000004"/>
    <row r="79" ht="15.75" customHeight="1" x14ac:dyDescent="0.55000000000000004"/>
    <row r="80" ht="15.75" customHeight="1" x14ac:dyDescent="0.55000000000000004"/>
    <row r="81" ht="15.75" customHeight="1" x14ac:dyDescent="0.55000000000000004"/>
    <row r="82" ht="15.75" customHeight="1" x14ac:dyDescent="0.55000000000000004"/>
    <row r="83" ht="15.75" customHeight="1" x14ac:dyDescent="0.55000000000000004"/>
    <row r="84" ht="15.75" customHeight="1" x14ac:dyDescent="0.55000000000000004"/>
    <row r="85" ht="15.75" customHeight="1" x14ac:dyDescent="0.55000000000000004"/>
    <row r="86" ht="15.75" customHeight="1" x14ac:dyDescent="0.55000000000000004"/>
    <row r="87" ht="15.75" customHeight="1" x14ac:dyDescent="0.55000000000000004"/>
    <row r="88" ht="15.75" customHeight="1" x14ac:dyDescent="0.55000000000000004"/>
    <row r="89" ht="15.75" customHeight="1" x14ac:dyDescent="0.55000000000000004"/>
    <row r="90" ht="15.75" customHeight="1" x14ac:dyDescent="0.55000000000000004"/>
    <row r="91" ht="15.75" customHeight="1" x14ac:dyDescent="0.55000000000000004"/>
    <row r="92" ht="15.75" customHeight="1" x14ac:dyDescent="0.55000000000000004"/>
    <row r="93" ht="15.75" customHeight="1" x14ac:dyDescent="0.55000000000000004"/>
    <row r="94" ht="15.75" customHeight="1" x14ac:dyDescent="0.55000000000000004"/>
    <row r="95" ht="15.75" customHeight="1" x14ac:dyDescent="0.55000000000000004"/>
    <row r="96" ht="15.75" customHeight="1" x14ac:dyDescent="0.55000000000000004"/>
    <row r="97" ht="15.75" customHeight="1" x14ac:dyDescent="0.55000000000000004"/>
    <row r="98" ht="15.75" customHeight="1" x14ac:dyDescent="0.55000000000000004"/>
    <row r="99" ht="15.75" customHeight="1" x14ac:dyDescent="0.55000000000000004"/>
    <row r="100" ht="15.75" customHeight="1" x14ac:dyDescent="0.55000000000000004"/>
    <row r="101" ht="15.75" customHeight="1" x14ac:dyDescent="0.55000000000000004"/>
    <row r="102" ht="15.75" customHeight="1" x14ac:dyDescent="0.55000000000000004"/>
    <row r="103" ht="15.75" customHeight="1" x14ac:dyDescent="0.55000000000000004"/>
    <row r="104" ht="15.75" customHeight="1" x14ac:dyDescent="0.55000000000000004"/>
    <row r="105" ht="15.75" customHeight="1" x14ac:dyDescent="0.55000000000000004"/>
    <row r="106" ht="15.75" customHeight="1" x14ac:dyDescent="0.55000000000000004"/>
    <row r="107" ht="15.75" customHeight="1" x14ac:dyDescent="0.55000000000000004"/>
    <row r="108" ht="15.75" customHeight="1" x14ac:dyDescent="0.55000000000000004"/>
    <row r="109" ht="15.75" customHeight="1" x14ac:dyDescent="0.55000000000000004"/>
    <row r="110" ht="15.75" customHeight="1" x14ac:dyDescent="0.55000000000000004"/>
    <row r="111" ht="15.75" customHeight="1" x14ac:dyDescent="0.55000000000000004"/>
    <row r="112" ht="15.75" customHeight="1" x14ac:dyDescent="0.55000000000000004"/>
    <row r="113" ht="15.75" customHeight="1" x14ac:dyDescent="0.55000000000000004"/>
    <row r="114" ht="15.75" customHeight="1" x14ac:dyDescent="0.55000000000000004"/>
    <row r="115" ht="15.75" customHeight="1" x14ac:dyDescent="0.55000000000000004"/>
    <row r="116" ht="15.75" customHeight="1" x14ac:dyDescent="0.55000000000000004"/>
    <row r="117" ht="15.75" customHeight="1" x14ac:dyDescent="0.55000000000000004"/>
    <row r="118" ht="15.75" customHeight="1" x14ac:dyDescent="0.55000000000000004"/>
    <row r="119" ht="15.75" customHeight="1" x14ac:dyDescent="0.55000000000000004"/>
    <row r="120" ht="15.75" customHeight="1" x14ac:dyDescent="0.55000000000000004"/>
    <row r="121" ht="15.75" customHeight="1" x14ac:dyDescent="0.55000000000000004"/>
    <row r="122" ht="15.75" customHeight="1" x14ac:dyDescent="0.55000000000000004"/>
    <row r="123" ht="15.75" customHeight="1" x14ac:dyDescent="0.55000000000000004"/>
    <row r="124" ht="15.75" customHeight="1" x14ac:dyDescent="0.55000000000000004"/>
    <row r="125" ht="15.75" customHeight="1" x14ac:dyDescent="0.55000000000000004"/>
    <row r="126" ht="15.75" customHeight="1" x14ac:dyDescent="0.55000000000000004"/>
    <row r="127" ht="15.75" customHeight="1" x14ac:dyDescent="0.55000000000000004"/>
    <row r="128" ht="15.75" customHeight="1" x14ac:dyDescent="0.55000000000000004"/>
    <row r="129" ht="15.75" customHeight="1" x14ac:dyDescent="0.55000000000000004"/>
    <row r="130" ht="15.75" customHeight="1" x14ac:dyDescent="0.55000000000000004"/>
    <row r="131" ht="15.75" customHeight="1" x14ac:dyDescent="0.55000000000000004"/>
    <row r="132" ht="15.75" customHeight="1" x14ac:dyDescent="0.55000000000000004"/>
    <row r="133" ht="15.75" customHeight="1" x14ac:dyDescent="0.55000000000000004"/>
    <row r="134" ht="15.75" customHeight="1" x14ac:dyDescent="0.55000000000000004"/>
    <row r="135" ht="15.75" customHeight="1" x14ac:dyDescent="0.55000000000000004"/>
    <row r="136" ht="15.75" customHeight="1" x14ac:dyDescent="0.55000000000000004"/>
    <row r="137" ht="15.75" customHeight="1" x14ac:dyDescent="0.55000000000000004"/>
    <row r="138" ht="15.75" customHeight="1" x14ac:dyDescent="0.55000000000000004"/>
    <row r="139" ht="15.75" customHeight="1" x14ac:dyDescent="0.55000000000000004"/>
    <row r="140" ht="15.75" customHeight="1" x14ac:dyDescent="0.55000000000000004"/>
    <row r="141" ht="15.75" customHeight="1" x14ac:dyDescent="0.55000000000000004"/>
    <row r="142" ht="15.75" customHeight="1" x14ac:dyDescent="0.55000000000000004"/>
    <row r="143" ht="15.75" customHeight="1" x14ac:dyDescent="0.55000000000000004"/>
    <row r="144" ht="15.75" customHeight="1" x14ac:dyDescent="0.55000000000000004"/>
    <row r="145" ht="15.75" customHeight="1" x14ac:dyDescent="0.55000000000000004"/>
    <row r="146" ht="15.75" customHeight="1" x14ac:dyDescent="0.55000000000000004"/>
    <row r="147" ht="15.75" customHeight="1" x14ac:dyDescent="0.55000000000000004"/>
    <row r="148" ht="15.75" customHeight="1" x14ac:dyDescent="0.55000000000000004"/>
    <row r="149" ht="15.75" customHeight="1" x14ac:dyDescent="0.55000000000000004"/>
    <row r="150" ht="15.75" customHeight="1" x14ac:dyDescent="0.55000000000000004"/>
    <row r="151" ht="15.75" customHeight="1" x14ac:dyDescent="0.55000000000000004"/>
    <row r="152" ht="15.75" customHeight="1" x14ac:dyDescent="0.55000000000000004"/>
    <row r="153" ht="15.75" customHeight="1" x14ac:dyDescent="0.55000000000000004"/>
    <row r="154" ht="15.75" customHeight="1" x14ac:dyDescent="0.55000000000000004"/>
    <row r="155" ht="15.75" customHeight="1" x14ac:dyDescent="0.55000000000000004"/>
    <row r="156" ht="15.75" customHeight="1" x14ac:dyDescent="0.55000000000000004"/>
    <row r="157" ht="15.75" customHeight="1" x14ac:dyDescent="0.55000000000000004"/>
    <row r="158" ht="15.75" customHeight="1" x14ac:dyDescent="0.55000000000000004"/>
    <row r="159" ht="15.75" customHeight="1" x14ac:dyDescent="0.55000000000000004"/>
    <row r="160" ht="15.75" customHeight="1" x14ac:dyDescent="0.55000000000000004"/>
    <row r="161" ht="15.75" customHeight="1" x14ac:dyDescent="0.55000000000000004"/>
    <row r="162" ht="15.75" customHeight="1" x14ac:dyDescent="0.55000000000000004"/>
    <row r="163" ht="15.75" customHeight="1" x14ac:dyDescent="0.55000000000000004"/>
    <row r="164" ht="15.75" customHeight="1" x14ac:dyDescent="0.55000000000000004"/>
    <row r="165" ht="15.75" customHeight="1" x14ac:dyDescent="0.55000000000000004"/>
    <row r="166" ht="15.75" customHeight="1" x14ac:dyDescent="0.55000000000000004"/>
    <row r="167" ht="15.75" customHeight="1" x14ac:dyDescent="0.55000000000000004"/>
    <row r="168" ht="15.75" customHeight="1" x14ac:dyDescent="0.55000000000000004"/>
    <row r="169" ht="15.75" customHeight="1" x14ac:dyDescent="0.55000000000000004"/>
    <row r="170" ht="15.75" customHeight="1" x14ac:dyDescent="0.55000000000000004"/>
    <row r="171" ht="15.75" customHeight="1" x14ac:dyDescent="0.55000000000000004"/>
    <row r="172" ht="15.75" customHeight="1" x14ac:dyDescent="0.55000000000000004"/>
    <row r="173" ht="15.75" customHeight="1" x14ac:dyDescent="0.55000000000000004"/>
    <row r="174" ht="15.75" customHeight="1" x14ac:dyDescent="0.55000000000000004"/>
    <row r="175" ht="15.75" customHeight="1" x14ac:dyDescent="0.55000000000000004"/>
    <row r="176" ht="15.75" customHeight="1" x14ac:dyDescent="0.55000000000000004"/>
    <row r="177" ht="15.75" customHeight="1" x14ac:dyDescent="0.55000000000000004"/>
    <row r="178" ht="15.75" customHeight="1" x14ac:dyDescent="0.55000000000000004"/>
    <row r="179" ht="15.75" customHeight="1" x14ac:dyDescent="0.55000000000000004"/>
    <row r="180" ht="15.75" customHeight="1" x14ac:dyDescent="0.55000000000000004"/>
    <row r="181" ht="15.75" customHeight="1" x14ac:dyDescent="0.55000000000000004"/>
    <row r="182" ht="15.75" customHeight="1" x14ac:dyDescent="0.55000000000000004"/>
    <row r="183" ht="15.75" customHeight="1" x14ac:dyDescent="0.55000000000000004"/>
    <row r="184" ht="15.75" customHeight="1" x14ac:dyDescent="0.55000000000000004"/>
    <row r="185" ht="15.75" customHeight="1" x14ac:dyDescent="0.55000000000000004"/>
    <row r="186" ht="15.75" customHeight="1" x14ac:dyDescent="0.55000000000000004"/>
    <row r="187" ht="15.75" customHeight="1" x14ac:dyDescent="0.55000000000000004"/>
    <row r="188" ht="15.75" customHeight="1" x14ac:dyDescent="0.55000000000000004"/>
    <row r="189" ht="15.75" customHeight="1" x14ac:dyDescent="0.55000000000000004"/>
    <row r="190" ht="15.75" customHeight="1" x14ac:dyDescent="0.55000000000000004"/>
    <row r="191" ht="15.75" customHeight="1" x14ac:dyDescent="0.55000000000000004"/>
    <row r="192" ht="15.75" customHeight="1" x14ac:dyDescent="0.55000000000000004"/>
    <row r="193" ht="15.75" customHeight="1" x14ac:dyDescent="0.55000000000000004"/>
    <row r="194" ht="15.75" customHeight="1" x14ac:dyDescent="0.55000000000000004"/>
    <row r="195" ht="15.75" customHeight="1" x14ac:dyDescent="0.55000000000000004"/>
    <row r="196" ht="15.75" customHeight="1" x14ac:dyDescent="0.55000000000000004"/>
    <row r="197" ht="15.75" customHeight="1" x14ac:dyDescent="0.55000000000000004"/>
    <row r="198" ht="15.75" customHeight="1" x14ac:dyDescent="0.55000000000000004"/>
    <row r="199" ht="15.75" customHeight="1" x14ac:dyDescent="0.55000000000000004"/>
    <row r="200" ht="15.75" customHeight="1" x14ac:dyDescent="0.55000000000000004"/>
    <row r="201" ht="15.75" customHeight="1" x14ac:dyDescent="0.55000000000000004"/>
    <row r="202" ht="15.75" customHeight="1" x14ac:dyDescent="0.55000000000000004"/>
    <row r="203" ht="15.75" customHeight="1" x14ac:dyDescent="0.55000000000000004"/>
    <row r="204" ht="15.75" customHeight="1" x14ac:dyDescent="0.55000000000000004"/>
    <row r="205" ht="15.75" customHeight="1" x14ac:dyDescent="0.55000000000000004"/>
    <row r="206" ht="15.75" customHeight="1" x14ac:dyDescent="0.55000000000000004"/>
    <row r="207" ht="15.75" customHeight="1" x14ac:dyDescent="0.55000000000000004"/>
    <row r="208" ht="15.75" customHeight="1" x14ac:dyDescent="0.55000000000000004"/>
    <row r="209" ht="15.75" customHeight="1" x14ac:dyDescent="0.55000000000000004"/>
    <row r="210" ht="15.75" customHeight="1" x14ac:dyDescent="0.55000000000000004"/>
    <row r="211" ht="15.75" customHeight="1" x14ac:dyDescent="0.55000000000000004"/>
    <row r="212" ht="15.75" customHeight="1" x14ac:dyDescent="0.55000000000000004"/>
    <row r="213" ht="15.75" customHeight="1" x14ac:dyDescent="0.55000000000000004"/>
    <row r="214" ht="15.75" customHeight="1" x14ac:dyDescent="0.55000000000000004"/>
    <row r="215" ht="15.75" customHeight="1" x14ac:dyDescent="0.55000000000000004"/>
    <row r="216" ht="15.75" customHeight="1" x14ac:dyDescent="0.55000000000000004"/>
    <row r="217" ht="15.75" customHeight="1" x14ac:dyDescent="0.55000000000000004"/>
    <row r="218" ht="15.75" customHeight="1" x14ac:dyDescent="0.55000000000000004"/>
    <row r="219" ht="15.75" customHeight="1" x14ac:dyDescent="0.55000000000000004"/>
    <row r="220" ht="15.75" customHeight="1" x14ac:dyDescent="0.55000000000000004"/>
    <row r="221" ht="15.75" customHeight="1" x14ac:dyDescent="0.55000000000000004"/>
    <row r="222" ht="15.75" customHeight="1" x14ac:dyDescent="0.55000000000000004"/>
    <row r="223" ht="15.75" customHeight="1" x14ac:dyDescent="0.55000000000000004"/>
    <row r="224" ht="15.75" customHeight="1" x14ac:dyDescent="0.55000000000000004"/>
    <row r="225" ht="15.75" customHeight="1" x14ac:dyDescent="0.55000000000000004"/>
    <row r="226" ht="15.75" customHeight="1" x14ac:dyDescent="0.55000000000000004"/>
    <row r="227" ht="15.75" customHeight="1" x14ac:dyDescent="0.55000000000000004"/>
    <row r="228" ht="15.75" customHeight="1" x14ac:dyDescent="0.55000000000000004"/>
    <row r="229" ht="15.75" customHeight="1" x14ac:dyDescent="0.55000000000000004"/>
    <row r="230" ht="15.75" customHeight="1" x14ac:dyDescent="0.55000000000000004"/>
    <row r="231" ht="15.75" customHeight="1" x14ac:dyDescent="0.55000000000000004"/>
    <row r="232" ht="15.75" customHeight="1" x14ac:dyDescent="0.55000000000000004"/>
    <row r="233" ht="15.75" customHeight="1" x14ac:dyDescent="0.55000000000000004"/>
    <row r="234" ht="15.75" customHeight="1" x14ac:dyDescent="0.55000000000000004"/>
    <row r="235" ht="15.75" customHeight="1" x14ac:dyDescent="0.55000000000000004"/>
    <row r="236" ht="15.75" customHeight="1" x14ac:dyDescent="0.55000000000000004"/>
    <row r="237" ht="15.75" customHeight="1" x14ac:dyDescent="0.55000000000000004"/>
    <row r="238" ht="15.75" customHeight="1" x14ac:dyDescent="0.55000000000000004"/>
    <row r="239" ht="15.75" customHeight="1" x14ac:dyDescent="0.55000000000000004"/>
    <row r="240" ht="15.75" customHeight="1" x14ac:dyDescent="0.55000000000000004"/>
    <row r="241" ht="15.75" customHeight="1" x14ac:dyDescent="0.55000000000000004"/>
    <row r="242" ht="15.75" customHeight="1" x14ac:dyDescent="0.55000000000000004"/>
    <row r="243" ht="15.75" customHeight="1" x14ac:dyDescent="0.55000000000000004"/>
    <row r="244" ht="15.75" customHeight="1" x14ac:dyDescent="0.55000000000000004"/>
    <row r="245" ht="15.75" customHeight="1" x14ac:dyDescent="0.55000000000000004"/>
    <row r="246" ht="15.75" customHeight="1" x14ac:dyDescent="0.55000000000000004"/>
    <row r="247" ht="15.75" customHeight="1" x14ac:dyDescent="0.55000000000000004"/>
    <row r="248" ht="15.75" customHeight="1" x14ac:dyDescent="0.55000000000000004"/>
    <row r="249" ht="15.75" customHeight="1" x14ac:dyDescent="0.55000000000000004"/>
    <row r="250" ht="15.75" customHeight="1" x14ac:dyDescent="0.55000000000000004"/>
    <row r="251" ht="15.75" customHeight="1" x14ac:dyDescent="0.55000000000000004"/>
    <row r="252" ht="15.75" customHeight="1" x14ac:dyDescent="0.55000000000000004"/>
    <row r="253" ht="15.75" customHeight="1" x14ac:dyDescent="0.55000000000000004"/>
    <row r="254" ht="15.75" customHeight="1" x14ac:dyDescent="0.55000000000000004"/>
    <row r="255" ht="15.75" customHeight="1" x14ac:dyDescent="0.55000000000000004"/>
    <row r="256" ht="15.75" customHeight="1" x14ac:dyDescent="0.55000000000000004"/>
    <row r="257" ht="15.75" customHeight="1" x14ac:dyDescent="0.55000000000000004"/>
    <row r="258" ht="15.75" customHeight="1" x14ac:dyDescent="0.55000000000000004"/>
    <row r="259" ht="15.75" customHeight="1" x14ac:dyDescent="0.55000000000000004"/>
    <row r="260" ht="15.75" customHeight="1" x14ac:dyDescent="0.55000000000000004"/>
    <row r="261" ht="15.75" customHeight="1" x14ac:dyDescent="0.55000000000000004"/>
    <row r="262" ht="15.75" customHeight="1" x14ac:dyDescent="0.55000000000000004"/>
    <row r="263" ht="15.75" customHeight="1" x14ac:dyDescent="0.55000000000000004"/>
    <row r="264" ht="15.75" customHeight="1" x14ac:dyDescent="0.55000000000000004"/>
    <row r="265" ht="15.75" customHeight="1" x14ac:dyDescent="0.55000000000000004"/>
    <row r="266" ht="15.75" customHeight="1" x14ac:dyDescent="0.55000000000000004"/>
    <row r="267" ht="15.75" customHeight="1" x14ac:dyDescent="0.55000000000000004"/>
    <row r="268" ht="15.75" customHeight="1" x14ac:dyDescent="0.55000000000000004"/>
    <row r="269" ht="15.75" customHeight="1" x14ac:dyDescent="0.55000000000000004"/>
    <row r="270" ht="15.75" customHeight="1" x14ac:dyDescent="0.55000000000000004"/>
    <row r="271" ht="15.75" customHeight="1" x14ac:dyDescent="0.55000000000000004"/>
    <row r="272" ht="15.75" customHeight="1" x14ac:dyDescent="0.55000000000000004"/>
    <row r="273" ht="15.75" customHeight="1" x14ac:dyDescent="0.55000000000000004"/>
    <row r="274" ht="15.75" customHeight="1" x14ac:dyDescent="0.55000000000000004"/>
    <row r="275" ht="15.75" customHeight="1" x14ac:dyDescent="0.55000000000000004"/>
    <row r="276" ht="15.75" customHeight="1" x14ac:dyDescent="0.55000000000000004"/>
    <row r="277" ht="15.75" customHeight="1" x14ac:dyDescent="0.55000000000000004"/>
    <row r="278" ht="15.75" customHeight="1" x14ac:dyDescent="0.55000000000000004"/>
    <row r="279" ht="15.75" customHeight="1" x14ac:dyDescent="0.55000000000000004"/>
    <row r="280" ht="15.75" customHeight="1" x14ac:dyDescent="0.55000000000000004"/>
    <row r="281" ht="15.75" customHeight="1" x14ac:dyDescent="0.55000000000000004"/>
    <row r="282" ht="15.75" customHeight="1" x14ac:dyDescent="0.55000000000000004"/>
    <row r="283" ht="15.75" customHeight="1" x14ac:dyDescent="0.55000000000000004"/>
    <row r="284" ht="15.75" customHeight="1" x14ac:dyDescent="0.55000000000000004"/>
    <row r="285" ht="15.75" customHeight="1" x14ac:dyDescent="0.55000000000000004"/>
    <row r="286" ht="15.75" customHeight="1" x14ac:dyDescent="0.55000000000000004"/>
    <row r="287" ht="15.75" customHeight="1" x14ac:dyDescent="0.55000000000000004"/>
    <row r="288" ht="15.75" customHeight="1" x14ac:dyDescent="0.55000000000000004"/>
    <row r="289" ht="15.75" customHeight="1" x14ac:dyDescent="0.55000000000000004"/>
    <row r="290" ht="15.75" customHeight="1" x14ac:dyDescent="0.55000000000000004"/>
    <row r="291" ht="15.75" customHeight="1" x14ac:dyDescent="0.55000000000000004"/>
    <row r="292" ht="15.75" customHeight="1" x14ac:dyDescent="0.55000000000000004"/>
    <row r="293" ht="15.75" customHeight="1" x14ac:dyDescent="0.55000000000000004"/>
    <row r="294" ht="15.75" customHeight="1" x14ac:dyDescent="0.55000000000000004"/>
    <row r="295" ht="15.75" customHeight="1" x14ac:dyDescent="0.55000000000000004"/>
    <row r="296" ht="15.75" customHeight="1" x14ac:dyDescent="0.55000000000000004"/>
    <row r="297" ht="15.75" customHeight="1" x14ac:dyDescent="0.55000000000000004"/>
    <row r="298" ht="15.75" customHeight="1" x14ac:dyDescent="0.55000000000000004"/>
    <row r="299" ht="15.75" customHeight="1" x14ac:dyDescent="0.55000000000000004"/>
    <row r="300" ht="15.75" customHeight="1" x14ac:dyDescent="0.55000000000000004"/>
    <row r="301" ht="15.75" customHeight="1" x14ac:dyDescent="0.55000000000000004"/>
    <row r="302" ht="15.75" customHeight="1" x14ac:dyDescent="0.55000000000000004"/>
    <row r="303" ht="15.75" customHeight="1" x14ac:dyDescent="0.55000000000000004"/>
    <row r="304" ht="15.75" customHeight="1" x14ac:dyDescent="0.55000000000000004"/>
    <row r="305" ht="15.75" customHeight="1" x14ac:dyDescent="0.55000000000000004"/>
    <row r="306" ht="15.75" customHeight="1" x14ac:dyDescent="0.55000000000000004"/>
    <row r="307" ht="15.75" customHeight="1" x14ac:dyDescent="0.55000000000000004"/>
    <row r="308" ht="15.75" customHeight="1" x14ac:dyDescent="0.55000000000000004"/>
    <row r="309" ht="15.75" customHeight="1" x14ac:dyDescent="0.55000000000000004"/>
    <row r="310" ht="15.75" customHeight="1" x14ac:dyDescent="0.55000000000000004"/>
    <row r="311" ht="15.75" customHeight="1" x14ac:dyDescent="0.55000000000000004"/>
    <row r="312" ht="15.75" customHeight="1" x14ac:dyDescent="0.55000000000000004"/>
    <row r="313" ht="15.75" customHeight="1" x14ac:dyDescent="0.55000000000000004"/>
    <row r="314" ht="15.75" customHeight="1" x14ac:dyDescent="0.55000000000000004"/>
    <row r="315" ht="15.75" customHeight="1" x14ac:dyDescent="0.55000000000000004"/>
    <row r="316" ht="15.75" customHeight="1" x14ac:dyDescent="0.55000000000000004"/>
    <row r="317" ht="15.75" customHeight="1" x14ac:dyDescent="0.55000000000000004"/>
    <row r="318" ht="15.75" customHeight="1" x14ac:dyDescent="0.55000000000000004"/>
    <row r="319" ht="15.75" customHeight="1" x14ac:dyDescent="0.55000000000000004"/>
    <row r="320" ht="15.75" customHeight="1" x14ac:dyDescent="0.55000000000000004"/>
    <row r="321" ht="15.75" customHeight="1" x14ac:dyDescent="0.55000000000000004"/>
    <row r="322" ht="15.75" customHeight="1" x14ac:dyDescent="0.55000000000000004"/>
    <row r="323" ht="15.75" customHeight="1" x14ac:dyDescent="0.55000000000000004"/>
    <row r="324" ht="15.75" customHeight="1" x14ac:dyDescent="0.55000000000000004"/>
    <row r="325" ht="15.75" customHeight="1" x14ac:dyDescent="0.55000000000000004"/>
    <row r="326" ht="15.75" customHeight="1" x14ac:dyDescent="0.55000000000000004"/>
    <row r="327" ht="15.75" customHeight="1" x14ac:dyDescent="0.55000000000000004"/>
    <row r="328" ht="15.75" customHeight="1" x14ac:dyDescent="0.55000000000000004"/>
    <row r="329" ht="15.75" customHeight="1" x14ac:dyDescent="0.55000000000000004"/>
    <row r="330" ht="15.75" customHeight="1" x14ac:dyDescent="0.55000000000000004"/>
    <row r="331" ht="15.75" customHeight="1" x14ac:dyDescent="0.55000000000000004"/>
    <row r="332" ht="15.75" customHeight="1" x14ac:dyDescent="0.55000000000000004"/>
    <row r="333" ht="15.75" customHeight="1" x14ac:dyDescent="0.55000000000000004"/>
    <row r="334" ht="15.75" customHeight="1" x14ac:dyDescent="0.55000000000000004"/>
    <row r="335" ht="15.75" customHeight="1" x14ac:dyDescent="0.55000000000000004"/>
    <row r="336" ht="15.75" customHeight="1" x14ac:dyDescent="0.55000000000000004"/>
    <row r="337" ht="15.75" customHeight="1" x14ac:dyDescent="0.55000000000000004"/>
    <row r="338" ht="15.75" customHeight="1" x14ac:dyDescent="0.55000000000000004"/>
    <row r="339" ht="15.75" customHeight="1" x14ac:dyDescent="0.55000000000000004"/>
    <row r="340" ht="15.75" customHeight="1" x14ac:dyDescent="0.55000000000000004"/>
    <row r="341" ht="15.75" customHeight="1" x14ac:dyDescent="0.55000000000000004"/>
    <row r="342" ht="15.75" customHeight="1" x14ac:dyDescent="0.55000000000000004"/>
    <row r="343" ht="15.75" customHeight="1" x14ac:dyDescent="0.55000000000000004"/>
    <row r="344" ht="15.75" customHeight="1" x14ac:dyDescent="0.55000000000000004"/>
    <row r="345" ht="15.75" customHeight="1" x14ac:dyDescent="0.55000000000000004"/>
    <row r="346" ht="15.75" customHeight="1" x14ac:dyDescent="0.55000000000000004"/>
    <row r="347" ht="15.75" customHeight="1" x14ac:dyDescent="0.55000000000000004"/>
    <row r="348" ht="15.75" customHeight="1" x14ac:dyDescent="0.55000000000000004"/>
    <row r="349" ht="15.75" customHeight="1" x14ac:dyDescent="0.55000000000000004"/>
    <row r="350" ht="15.75" customHeight="1" x14ac:dyDescent="0.55000000000000004"/>
    <row r="351" ht="15.75" customHeight="1" x14ac:dyDescent="0.55000000000000004"/>
    <row r="352" ht="15.75" customHeight="1" x14ac:dyDescent="0.55000000000000004"/>
    <row r="353" ht="15.75" customHeight="1" x14ac:dyDescent="0.55000000000000004"/>
    <row r="354" ht="15.75" customHeight="1" x14ac:dyDescent="0.55000000000000004"/>
    <row r="355" ht="15.75" customHeight="1" x14ac:dyDescent="0.55000000000000004"/>
    <row r="356" ht="15.75" customHeight="1" x14ac:dyDescent="0.55000000000000004"/>
    <row r="357" ht="15.75" customHeight="1" x14ac:dyDescent="0.55000000000000004"/>
    <row r="358" ht="15.75" customHeight="1" x14ac:dyDescent="0.55000000000000004"/>
    <row r="359" ht="15.75" customHeight="1" x14ac:dyDescent="0.55000000000000004"/>
    <row r="360" ht="15.75" customHeight="1" x14ac:dyDescent="0.55000000000000004"/>
    <row r="361" ht="15.75" customHeight="1" x14ac:dyDescent="0.55000000000000004"/>
    <row r="362" ht="15.75" customHeight="1" x14ac:dyDescent="0.55000000000000004"/>
    <row r="363" ht="15.75" customHeight="1" x14ac:dyDescent="0.55000000000000004"/>
    <row r="364" ht="15.75" customHeight="1" x14ac:dyDescent="0.55000000000000004"/>
    <row r="365" ht="15.75" customHeight="1" x14ac:dyDescent="0.55000000000000004"/>
    <row r="366" ht="15.75" customHeight="1" x14ac:dyDescent="0.55000000000000004"/>
    <row r="367" ht="15.75" customHeight="1" x14ac:dyDescent="0.55000000000000004"/>
    <row r="368" ht="15.75" customHeight="1" x14ac:dyDescent="0.55000000000000004"/>
    <row r="369" ht="15.75" customHeight="1" x14ac:dyDescent="0.55000000000000004"/>
    <row r="370" ht="15.75" customHeight="1" x14ac:dyDescent="0.55000000000000004"/>
    <row r="371" ht="15.75" customHeight="1" x14ac:dyDescent="0.55000000000000004"/>
    <row r="372" ht="15.75" customHeight="1" x14ac:dyDescent="0.55000000000000004"/>
    <row r="373" ht="15.75" customHeight="1" x14ac:dyDescent="0.55000000000000004"/>
    <row r="374" ht="15.75" customHeight="1" x14ac:dyDescent="0.55000000000000004"/>
    <row r="375" ht="15.75" customHeight="1" x14ac:dyDescent="0.55000000000000004"/>
    <row r="376" ht="15.75" customHeight="1" x14ac:dyDescent="0.55000000000000004"/>
    <row r="377" ht="15.75" customHeight="1" x14ac:dyDescent="0.55000000000000004"/>
    <row r="378" ht="15.75" customHeight="1" x14ac:dyDescent="0.55000000000000004"/>
    <row r="379" ht="15.75" customHeight="1" x14ac:dyDescent="0.55000000000000004"/>
    <row r="380" ht="15.75" customHeight="1" x14ac:dyDescent="0.55000000000000004"/>
    <row r="381" ht="15.75" customHeight="1" x14ac:dyDescent="0.55000000000000004"/>
    <row r="382" ht="15.75" customHeight="1" x14ac:dyDescent="0.55000000000000004"/>
    <row r="383" ht="15.75" customHeight="1" x14ac:dyDescent="0.55000000000000004"/>
    <row r="384" ht="15.75" customHeight="1" x14ac:dyDescent="0.55000000000000004"/>
    <row r="385" ht="15.75" customHeight="1" x14ac:dyDescent="0.55000000000000004"/>
    <row r="386" ht="15.75" customHeight="1" x14ac:dyDescent="0.55000000000000004"/>
    <row r="387" ht="15.75" customHeight="1" x14ac:dyDescent="0.55000000000000004"/>
    <row r="388" ht="15.75" customHeight="1" x14ac:dyDescent="0.55000000000000004"/>
    <row r="389" ht="15.75" customHeight="1" x14ac:dyDescent="0.55000000000000004"/>
    <row r="390" ht="15.75" customHeight="1" x14ac:dyDescent="0.55000000000000004"/>
    <row r="391" ht="15.75" customHeight="1" x14ac:dyDescent="0.55000000000000004"/>
    <row r="392" ht="15.75" customHeight="1" x14ac:dyDescent="0.55000000000000004"/>
    <row r="393" ht="15.75" customHeight="1" x14ac:dyDescent="0.55000000000000004"/>
    <row r="394" ht="15.75" customHeight="1" x14ac:dyDescent="0.55000000000000004"/>
    <row r="395" ht="15.75" customHeight="1" x14ac:dyDescent="0.55000000000000004"/>
    <row r="396" ht="15.75" customHeight="1" x14ac:dyDescent="0.55000000000000004"/>
    <row r="397" ht="15.75" customHeight="1" x14ac:dyDescent="0.55000000000000004"/>
    <row r="398" ht="15.75" customHeight="1" x14ac:dyDescent="0.55000000000000004"/>
    <row r="399" ht="15.75" customHeight="1" x14ac:dyDescent="0.55000000000000004"/>
    <row r="400" ht="15.75" customHeight="1" x14ac:dyDescent="0.55000000000000004"/>
    <row r="401" ht="15.75" customHeight="1" x14ac:dyDescent="0.55000000000000004"/>
    <row r="402" ht="15.75" customHeight="1" x14ac:dyDescent="0.55000000000000004"/>
    <row r="403" ht="15.75" customHeight="1" x14ac:dyDescent="0.55000000000000004"/>
    <row r="404" ht="15.75" customHeight="1" x14ac:dyDescent="0.55000000000000004"/>
    <row r="405" ht="15.75" customHeight="1" x14ac:dyDescent="0.55000000000000004"/>
    <row r="406" ht="15.75" customHeight="1" x14ac:dyDescent="0.55000000000000004"/>
    <row r="407" ht="15.75" customHeight="1" x14ac:dyDescent="0.55000000000000004"/>
    <row r="408" ht="15.75" customHeight="1" x14ac:dyDescent="0.55000000000000004"/>
    <row r="409" ht="15.75" customHeight="1" x14ac:dyDescent="0.55000000000000004"/>
    <row r="410" ht="15.75" customHeight="1" x14ac:dyDescent="0.55000000000000004"/>
    <row r="411" ht="15.75" customHeight="1" x14ac:dyDescent="0.55000000000000004"/>
    <row r="412" ht="15.75" customHeight="1" x14ac:dyDescent="0.55000000000000004"/>
    <row r="413" ht="15.75" customHeight="1" x14ac:dyDescent="0.55000000000000004"/>
    <row r="414" ht="15.75" customHeight="1" x14ac:dyDescent="0.55000000000000004"/>
    <row r="415" ht="15.75" customHeight="1" x14ac:dyDescent="0.55000000000000004"/>
    <row r="416" ht="15.75" customHeight="1" x14ac:dyDescent="0.55000000000000004"/>
    <row r="417" ht="15.75" customHeight="1" x14ac:dyDescent="0.55000000000000004"/>
    <row r="418" ht="15.75" customHeight="1" x14ac:dyDescent="0.55000000000000004"/>
    <row r="419" ht="15.75" customHeight="1" x14ac:dyDescent="0.55000000000000004"/>
    <row r="420" ht="15.75" customHeight="1" x14ac:dyDescent="0.55000000000000004"/>
    <row r="421" ht="15.75" customHeight="1" x14ac:dyDescent="0.55000000000000004"/>
    <row r="422" ht="15.75" customHeight="1" x14ac:dyDescent="0.55000000000000004"/>
    <row r="423" ht="15.75" customHeight="1" x14ac:dyDescent="0.55000000000000004"/>
    <row r="424" ht="15.75" customHeight="1" x14ac:dyDescent="0.55000000000000004"/>
    <row r="425" ht="15.75" customHeight="1" x14ac:dyDescent="0.55000000000000004"/>
    <row r="426" ht="15.75" customHeight="1" x14ac:dyDescent="0.55000000000000004"/>
    <row r="427" ht="15.75" customHeight="1" x14ac:dyDescent="0.55000000000000004"/>
    <row r="428" ht="15.75" customHeight="1" x14ac:dyDescent="0.55000000000000004"/>
    <row r="429" ht="15.75" customHeight="1" x14ac:dyDescent="0.55000000000000004"/>
    <row r="430" ht="15.75" customHeight="1" x14ac:dyDescent="0.55000000000000004"/>
    <row r="431" ht="15.75" customHeight="1" x14ac:dyDescent="0.55000000000000004"/>
    <row r="432" ht="15.75" customHeight="1" x14ac:dyDescent="0.55000000000000004"/>
    <row r="433" ht="15.75" customHeight="1" x14ac:dyDescent="0.55000000000000004"/>
    <row r="434" ht="15.75" customHeight="1" x14ac:dyDescent="0.55000000000000004"/>
    <row r="435" ht="15.75" customHeight="1" x14ac:dyDescent="0.55000000000000004"/>
    <row r="436" ht="15.75" customHeight="1" x14ac:dyDescent="0.55000000000000004"/>
    <row r="437" ht="15.75" customHeight="1" x14ac:dyDescent="0.55000000000000004"/>
    <row r="438" ht="15.75" customHeight="1" x14ac:dyDescent="0.55000000000000004"/>
    <row r="439" ht="15.75" customHeight="1" x14ac:dyDescent="0.55000000000000004"/>
    <row r="440" ht="15.75" customHeight="1" x14ac:dyDescent="0.55000000000000004"/>
    <row r="441" ht="15.75" customHeight="1" x14ac:dyDescent="0.55000000000000004"/>
    <row r="442" ht="15.75" customHeight="1" x14ac:dyDescent="0.55000000000000004"/>
    <row r="443" ht="15.75" customHeight="1" x14ac:dyDescent="0.55000000000000004"/>
    <row r="444" ht="15.75" customHeight="1" x14ac:dyDescent="0.55000000000000004"/>
    <row r="445" ht="15.75" customHeight="1" x14ac:dyDescent="0.55000000000000004"/>
    <row r="446" ht="15.75" customHeight="1" x14ac:dyDescent="0.55000000000000004"/>
    <row r="447" ht="15.75" customHeight="1" x14ac:dyDescent="0.55000000000000004"/>
    <row r="448" ht="15.75" customHeight="1" x14ac:dyDescent="0.55000000000000004"/>
    <row r="449" ht="15.75" customHeight="1" x14ac:dyDescent="0.55000000000000004"/>
    <row r="450" ht="15.75" customHeight="1" x14ac:dyDescent="0.55000000000000004"/>
    <row r="451" ht="15.75" customHeight="1" x14ac:dyDescent="0.55000000000000004"/>
    <row r="452" ht="15.75" customHeight="1" x14ac:dyDescent="0.55000000000000004"/>
    <row r="453" ht="15.75" customHeight="1" x14ac:dyDescent="0.55000000000000004"/>
    <row r="454" ht="15.75" customHeight="1" x14ac:dyDescent="0.55000000000000004"/>
    <row r="455" ht="15.75" customHeight="1" x14ac:dyDescent="0.55000000000000004"/>
    <row r="456" ht="15.75" customHeight="1" x14ac:dyDescent="0.55000000000000004"/>
    <row r="457" ht="15.75" customHeight="1" x14ac:dyDescent="0.55000000000000004"/>
    <row r="458" ht="15.75" customHeight="1" x14ac:dyDescent="0.55000000000000004"/>
    <row r="459" ht="15.75" customHeight="1" x14ac:dyDescent="0.55000000000000004"/>
    <row r="460" ht="15.75" customHeight="1" x14ac:dyDescent="0.55000000000000004"/>
    <row r="461" ht="15.75" customHeight="1" x14ac:dyDescent="0.55000000000000004"/>
    <row r="462" ht="15.75" customHeight="1" x14ac:dyDescent="0.55000000000000004"/>
    <row r="463" ht="15.75" customHeight="1" x14ac:dyDescent="0.55000000000000004"/>
    <row r="464" ht="15.75" customHeight="1" x14ac:dyDescent="0.55000000000000004"/>
    <row r="465" ht="15.75" customHeight="1" x14ac:dyDescent="0.55000000000000004"/>
    <row r="466" ht="15.75" customHeight="1" x14ac:dyDescent="0.55000000000000004"/>
    <row r="467" ht="15.75" customHeight="1" x14ac:dyDescent="0.55000000000000004"/>
    <row r="468" ht="15.75" customHeight="1" x14ac:dyDescent="0.55000000000000004"/>
    <row r="469" ht="15.75" customHeight="1" x14ac:dyDescent="0.55000000000000004"/>
    <row r="470" ht="15.75" customHeight="1" x14ac:dyDescent="0.55000000000000004"/>
    <row r="471" ht="15.75" customHeight="1" x14ac:dyDescent="0.55000000000000004"/>
    <row r="472" ht="15.75" customHeight="1" x14ac:dyDescent="0.55000000000000004"/>
    <row r="473" ht="15.75" customHeight="1" x14ac:dyDescent="0.55000000000000004"/>
    <row r="474" ht="15.75" customHeight="1" x14ac:dyDescent="0.55000000000000004"/>
    <row r="475" ht="15.75" customHeight="1" x14ac:dyDescent="0.55000000000000004"/>
    <row r="476" ht="15.75" customHeight="1" x14ac:dyDescent="0.55000000000000004"/>
    <row r="477" ht="15.75" customHeight="1" x14ac:dyDescent="0.55000000000000004"/>
    <row r="478" ht="15.75" customHeight="1" x14ac:dyDescent="0.55000000000000004"/>
    <row r="479" ht="15.75" customHeight="1" x14ac:dyDescent="0.55000000000000004"/>
    <row r="480" ht="15.75" customHeight="1" x14ac:dyDescent="0.55000000000000004"/>
    <row r="481" ht="15.75" customHeight="1" x14ac:dyDescent="0.55000000000000004"/>
    <row r="482" ht="15.75" customHeight="1" x14ac:dyDescent="0.55000000000000004"/>
    <row r="483" ht="15.75" customHeight="1" x14ac:dyDescent="0.55000000000000004"/>
    <row r="484" ht="15.75" customHeight="1" x14ac:dyDescent="0.55000000000000004"/>
    <row r="485" ht="15.75" customHeight="1" x14ac:dyDescent="0.55000000000000004"/>
    <row r="486" ht="15.75" customHeight="1" x14ac:dyDescent="0.55000000000000004"/>
    <row r="487" ht="15.75" customHeight="1" x14ac:dyDescent="0.55000000000000004"/>
    <row r="488" ht="15.75" customHeight="1" x14ac:dyDescent="0.55000000000000004"/>
    <row r="489" ht="15.75" customHeight="1" x14ac:dyDescent="0.55000000000000004"/>
    <row r="490" ht="15.75" customHeight="1" x14ac:dyDescent="0.55000000000000004"/>
    <row r="491" ht="15.75" customHeight="1" x14ac:dyDescent="0.55000000000000004"/>
    <row r="492" ht="15.75" customHeight="1" x14ac:dyDescent="0.55000000000000004"/>
    <row r="493" ht="15.75" customHeight="1" x14ac:dyDescent="0.55000000000000004"/>
    <row r="494" ht="15.75" customHeight="1" x14ac:dyDescent="0.55000000000000004"/>
    <row r="495" ht="15.75" customHeight="1" x14ac:dyDescent="0.55000000000000004"/>
    <row r="496" ht="15.75" customHeight="1" x14ac:dyDescent="0.55000000000000004"/>
    <row r="497" ht="15.75" customHeight="1" x14ac:dyDescent="0.55000000000000004"/>
    <row r="498" ht="15.75" customHeight="1" x14ac:dyDescent="0.55000000000000004"/>
    <row r="499" ht="15.75" customHeight="1" x14ac:dyDescent="0.55000000000000004"/>
    <row r="500" ht="15.75" customHeight="1" x14ac:dyDescent="0.55000000000000004"/>
    <row r="501" ht="15.75" customHeight="1" x14ac:dyDescent="0.55000000000000004"/>
    <row r="502" ht="15.75" customHeight="1" x14ac:dyDescent="0.55000000000000004"/>
    <row r="503" ht="15.75" customHeight="1" x14ac:dyDescent="0.55000000000000004"/>
    <row r="504" ht="15.75" customHeight="1" x14ac:dyDescent="0.55000000000000004"/>
    <row r="505" ht="15.75" customHeight="1" x14ac:dyDescent="0.55000000000000004"/>
    <row r="506" ht="15.75" customHeight="1" x14ac:dyDescent="0.55000000000000004"/>
    <row r="507" ht="15.75" customHeight="1" x14ac:dyDescent="0.55000000000000004"/>
    <row r="508" ht="15.75" customHeight="1" x14ac:dyDescent="0.55000000000000004"/>
    <row r="509" ht="15.75" customHeight="1" x14ac:dyDescent="0.55000000000000004"/>
    <row r="510" ht="15.75" customHeight="1" x14ac:dyDescent="0.55000000000000004"/>
    <row r="511" ht="15.75" customHeight="1" x14ac:dyDescent="0.55000000000000004"/>
    <row r="512" ht="15.75" customHeight="1" x14ac:dyDescent="0.55000000000000004"/>
    <row r="513" ht="15.75" customHeight="1" x14ac:dyDescent="0.55000000000000004"/>
    <row r="514" ht="15.75" customHeight="1" x14ac:dyDescent="0.55000000000000004"/>
    <row r="515" ht="15.75" customHeight="1" x14ac:dyDescent="0.55000000000000004"/>
    <row r="516" ht="15.75" customHeight="1" x14ac:dyDescent="0.55000000000000004"/>
    <row r="517" ht="15.75" customHeight="1" x14ac:dyDescent="0.55000000000000004"/>
    <row r="518" ht="15.75" customHeight="1" x14ac:dyDescent="0.55000000000000004"/>
    <row r="519" ht="15.75" customHeight="1" x14ac:dyDescent="0.55000000000000004"/>
    <row r="520" ht="15.75" customHeight="1" x14ac:dyDescent="0.55000000000000004"/>
    <row r="521" ht="15.75" customHeight="1" x14ac:dyDescent="0.55000000000000004"/>
    <row r="522" ht="15.75" customHeight="1" x14ac:dyDescent="0.55000000000000004"/>
    <row r="523" ht="15.75" customHeight="1" x14ac:dyDescent="0.55000000000000004"/>
    <row r="524" ht="15.75" customHeight="1" x14ac:dyDescent="0.55000000000000004"/>
    <row r="525" ht="15.75" customHeight="1" x14ac:dyDescent="0.55000000000000004"/>
    <row r="526" ht="15.75" customHeight="1" x14ac:dyDescent="0.55000000000000004"/>
    <row r="527" ht="15.75" customHeight="1" x14ac:dyDescent="0.55000000000000004"/>
    <row r="528" ht="15.75" customHeight="1" x14ac:dyDescent="0.55000000000000004"/>
    <row r="529" ht="15.75" customHeight="1" x14ac:dyDescent="0.55000000000000004"/>
    <row r="530" ht="15.75" customHeight="1" x14ac:dyDescent="0.55000000000000004"/>
    <row r="531" ht="15.75" customHeight="1" x14ac:dyDescent="0.55000000000000004"/>
    <row r="532" ht="15.75" customHeight="1" x14ac:dyDescent="0.55000000000000004"/>
    <row r="533" ht="15.75" customHeight="1" x14ac:dyDescent="0.55000000000000004"/>
    <row r="534" ht="15.75" customHeight="1" x14ac:dyDescent="0.55000000000000004"/>
    <row r="535" ht="15.75" customHeight="1" x14ac:dyDescent="0.55000000000000004"/>
    <row r="536" ht="15.75" customHeight="1" x14ac:dyDescent="0.55000000000000004"/>
    <row r="537" ht="15.75" customHeight="1" x14ac:dyDescent="0.55000000000000004"/>
    <row r="538" ht="15.75" customHeight="1" x14ac:dyDescent="0.55000000000000004"/>
    <row r="539" ht="15.75" customHeight="1" x14ac:dyDescent="0.55000000000000004"/>
    <row r="540" ht="15.75" customHeight="1" x14ac:dyDescent="0.55000000000000004"/>
    <row r="541" ht="15.75" customHeight="1" x14ac:dyDescent="0.55000000000000004"/>
    <row r="542" ht="15.75" customHeight="1" x14ac:dyDescent="0.55000000000000004"/>
    <row r="543" ht="15.75" customHeight="1" x14ac:dyDescent="0.55000000000000004"/>
    <row r="544" ht="15.75" customHeight="1" x14ac:dyDescent="0.55000000000000004"/>
    <row r="545" ht="15.75" customHeight="1" x14ac:dyDescent="0.55000000000000004"/>
    <row r="546" ht="15.75" customHeight="1" x14ac:dyDescent="0.55000000000000004"/>
    <row r="547" ht="15.75" customHeight="1" x14ac:dyDescent="0.55000000000000004"/>
    <row r="548" ht="15.75" customHeight="1" x14ac:dyDescent="0.55000000000000004"/>
    <row r="549" ht="15.75" customHeight="1" x14ac:dyDescent="0.55000000000000004"/>
    <row r="550" ht="15.75" customHeight="1" x14ac:dyDescent="0.55000000000000004"/>
    <row r="551" ht="15.75" customHeight="1" x14ac:dyDescent="0.55000000000000004"/>
    <row r="552" ht="15.75" customHeight="1" x14ac:dyDescent="0.55000000000000004"/>
    <row r="553" ht="15.75" customHeight="1" x14ac:dyDescent="0.55000000000000004"/>
    <row r="554" ht="15.75" customHeight="1" x14ac:dyDescent="0.55000000000000004"/>
    <row r="555" ht="15.75" customHeight="1" x14ac:dyDescent="0.55000000000000004"/>
    <row r="556" ht="15.75" customHeight="1" x14ac:dyDescent="0.55000000000000004"/>
    <row r="557" ht="15.75" customHeight="1" x14ac:dyDescent="0.55000000000000004"/>
    <row r="558" ht="15.75" customHeight="1" x14ac:dyDescent="0.55000000000000004"/>
    <row r="559" ht="15.75" customHeight="1" x14ac:dyDescent="0.55000000000000004"/>
    <row r="560" ht="15.75" customHeight="1" x14ac:dyDescent="0.55000000000000004"/>
    <row r="561" ht="15.75" customHeight="1" x14ac:dyDescent="0.55000000000000004"/>
    <row r="562" ht="15.75" customHeight="1" x14ac:dyDescent="0.55000000000000004"/>
    <row r="563" ht="15.75" customHeight="1" x14ac:dyDescent="0.55000000000000004"/>
    <row r="564" ht="15.75" customHeight="1" x14ac:dyDescent="0.55000000000000004"/>
    <row r="565" ht="15.75" customHeight="1" x14ac:dyDescent="0.55000000000000004"/>
    <row r="566" ht="15.75" customHeight="1" x14ac:dyDescent="0.55000000000000004"/>
    <row r="567" ht="15.75" customHeight="1" x14ac:dyDescent="0.55000000000000004"/>
    <row r="568" ht="15.75" customHeight="1" x14ac:dyDescent="0.55000000000000004"/>
    <row r="569" ht="15.75" customHeight="1" x14ac:dyDescent="0.55000000000000004"/>
    <row r="570" ht="15.75" customHeight="1" x14ac:dyDescent="0.55000000000000004"/>
    <row r="571" ht="15.75" customHeight="1" x14ac:dyDescent="0.55000000000000004"/>
    <row r="572" ht="15.75" customHeight="1" x14ac:dyDescent="0.55000000000000004"/>
    <row r="573" ht="15.75" customHeight="1" x14ac:dyDescent="0.55000000000000004"/>
    <row r="574" ht="15.75" customHeight="1" x14ac:dyDescent="0.55000000000000004"/>
    <row r="575" ht="15.75" customHeight="1" x14ac:dyDescent="0.55000000000000004"/>
    <row r="576" ht="15.75" customHeight="1" x14ac:dyDescent="0.55000000000000004"/>
    <row r="577" ht="15.75" customHeight="1" x14ac:dyDescent="0.55000000000000004"/>
    <row r="578" ht="15.75" customHeight="1" x14ac:dyDescent="0.55000000000000004"/>
    <row r="579" ht="15.75" customHeight="1" x14ac:dyDescent="0.55000000000000004"/>
    <row r="580" ht="15.75" customHeight="1" x14ac:dyDescent="0.55000000000000004"/>
    <row r="581" ht="15.75" customHeight="1" x14ac:dyDescent="0.55000000000000004"/>
    <row r="582" ht="15.75" customHeight="1" x14ac:dyDescent="0.55000000000000004"/>
    <row r="583" ht="15.75" customHeight="1" x14ac:dyDescent="0.55000000000000004"/>
    <row r="584" ht="15.75" customHeight="1" x14ac:dyDescent="0.55000000000000004"/>
    <row r="585" ht="15.75" customHeight="1" x14ac:dyDescent="0.55000000000000004"/>
    <row r="586" ht="15.75" customHeight="1" x14ac:dyDescent="0.55000000000000004"/>
    <row r="587" ht="15.75" customHeight="1" x14ac:dyDescent="0.55000000000000004"/>
    <row r="588" ht="15.75" customHeight="1" x14ac:dyDescent="0.55000000000000004"/>
    <row r="589" ht="15.75" customHeight="1" x14ac:dyDescent="0.55000000000000004"/>
    <row r="590" ht="15.75" customHeight="1" x14ac:dyDescent="0.55000000000000004"/>
    <row r="591" ht="15.75" customHeight="1" x14ac:dyDescent="0.55000000000000004"/>
    <row r="592" ht="15.75" customHeight="1" x14ac:dyDescent="0.55000000000000004"/>
    <row r="593" ht="15.75" customHeight="1" x14ac:dyDescent="0.55000000000000004"/>
    <row r="594" ht="15.75" customHeight="1" x14ac:dyDescent="0.55000000000000004"/>
    <row r="595" ht="15.75" customHeight="1" x14ac:dyDescent="0.55000000000000004"/>
    <row r="596" ht="15.75" customHeight="1" x14ac:dyDescent="0.55000000000000004"/>
    <row r="597" ht="15.75" customHeight="1" x14ac:dyDescent="0.55000000000000004"/>
    <row r="598" ht="15.75" customHeight="1" x14ac:dyDescent="0.55000000000000004"/>
    <row r="599" ht="15.75" customHeight="1" x14ac:dyDescent="0.55000000000000004"/>
    <row r="600" ht="15.75" customHeight="1" x14ac:dyDescent="0.55000000000000004"/>
    <row r="601" ht="15.75" customHeight="1" x14ac:dyDescent="0.55000000000000004"/>
    <row r="602" ht="15.75" customHeight="1" x14ac:dyDescent="0.55000000000000004"/>
    <row r="603" ht="15.75" customHeight="1" x14ac:dyDescent="0.55000000000000004"/>
    <row r="604" ht="15.75" customHeight="1" x14ac:dyDescent="0.55000000000000004"/>
    <row r="605" ht="15.75" customHeight="1" x14ac:dyDescent="0.55000000000000004"/>
    <row r="606" ht="15.75" customHeight="1" x14ac:dyDescent="0.55000000000000004"/>
    <row r="607" ht="15.75" customHeight="1" x14ac:dyDescent="0.55000000000000004"/>
    <row r="608" ht="15.75" customHeight="1" x14ac:dyDescent="0.55000000000000004"/>
    <row r="609" ht="15.75" customHeight="1" x14ac:dyDescent="0.55000000000000004"/>
    <row r="610" ht="15.75" customHeight="1" x14ac:dyDescent="0.55000000000000004"/>
    <row r="611" ht="15.75" customHeight="1" x14ac:dyDescent="0.55000000000000004"/>
    <row r="612" ht="15.75" customHeight="1" x14ac:dyDescent="0.55000000000000004"/>
    <row r="613" ht="15.75" customHeight="1" x14ac:dyDescent="0.55000000000000004"/>
    <row r="614" ht="15.75" customHeight="1" x14ac:dyDescent="0.55000000000000004"/>
    <row r="615" ht="15.75" customHeight="1" x14ac:dyDescent="0.55000000000000004"/>
    <row r="616" ht="15.75" customHeight="1" x14ac:dyDescent="0.55000000000000004"/>
    <row r="617" ht="15.75" customHeight="1" x14ac:dyDescent="0.55000000000000004"/>
    <row r="618" ht="15.75" customHeight="1" x14ac:dyDescent="0.55000000000000004"/>
    <row r="619" ht="15.75" customHeight="1" x14ac:dyDescent="0.55000000000000004"/>
    <row r="620" ht="15.75" customHeight="1" x14ac:dyDescent="0.55000000000000004"/>
    <row r="621" ht="15.75" customHeight="1" x14ac:dyDescent="0.55000000000000004"/>
    <row r="622" ht="15.75" customHeight="1" x14ac:dyDescent="0.55000000000000004"/>
    <row r="623" ht="15.75" customHeight="1" x14ac:dyDescent="0.55000000000000004"/>
    <row r="624" ht="15.75" customHeight="1" x14ac:dyDescent="0.55000000000000004"/>
    <row r="625" ht="15.75" customHeight="1" x14ac:dyDescent="0.55000000000000004"/>
    <row r="626" ht="15.75" customHeight="1" x14ac:dyDescent="0.55000000000000004"/>
    <row r="627" ht="15.75" customHeight="1" x14ac:dyDescent="0.55000000000000004"/>
    <row r="628" ht="15.75" customHeight="1" x14ac:dyDescent="0.55000000000000004"/>
    <row r="629" ht="15.75" customHeight="1" x14ac:dyDescent="0.55000000000000004"/>
    <row r="630" ht="15.75" customHeight="1" x14ac:dyDescent="0.55000000000000004"/>
    <row r="631" ht="15.75" customHeight="1" x14ac:dyDescent="0.55000000000000004"/>
    <row r="632" ht="15.75" customHeight="1" x14ac:dyDescent="0.55000000000000004"/>
    <row r="633" ht="15.75" customHeight="1" x14ac:dyDescent="0.55000000000000004"/>
    <row r="634" ht="15.75" customHeight="1" x14ac:dyDescent="0.55000000000000004"/>
    <row r="635" ht="15.75" customHeight="1" x14ac:dyDescent="0.55000000000000004"/>
    <row r="636" ht="15.75" customHeight="1" x14ac:dyDescent="0.55000000000000004"/>
    <row r="637" ht="15.75" customHeight="1" x14ac:dyDescent="0.55000000000000004"/>
    <row r="638" ht="15.75" customHeight="1" x14ac:dyDescent="0.55000000000000004"/>
    <row r="639" ht="15.75" customHeight="1" x14ac:dyDescent="0.55000000000000004"/>
    <row r="640" ht="15.75" customHeight="1" x14ac:dyDescent="0.55000000000000004"/>
    <row r="641" ht="15.75" customHeight="1" x14ac:dyDescent="0.55000000000000004"/>
    <row r="642" ht="15.75" customHeight="1" x14ac:dyDescent="0.55000000000000004"/>
    <row r="643" ht="15.75" customHeight="1" x14ac:dyDescent="0.55000000000000004"/>
    <row r="644" ht="15.75" customHeight="1" x14ac:dyDescent="0.55000000000000004"/>
    <row r="645" ht="15.75" customHeight="1" x14ac:dyDescent="0.55000000000000004"/>
    <row r="646" ht="15.75" customHeight="1" x14ac:dyDescent="0.55000000000000004"/>
    <row r="647" ht="15.75" customHeight="1" x14ac:dyDescent="0.55000000000000004"/>
    <row r="648" ht="15.75" customHeight="1" x14ac:dyDescent="0.55000000000000004"/>
    <row r="649" ht="15.75" customHeight="1" x14ac:dyDescent="0.55000000000000004"/>
    <row r="650" ht="15.75" customHeight="1" x14ac:dyDescent="0.55000000000000004"/>
    <row r="651" ht="15.75" customHeight="1" x14ac:dyDescent="0.55000000000000004"/>
    <row r="652" ht="15.75" customHeight="1" x14ac:dyDescent="0.55000000000000004"/>
    <row r="653" ht="15.75" customHeight="1" x14ac:dyDescent="0.55000000000000004"/>
    <row r="654" ht="15.75" customHeight="1" x14ac:dyDescent="0.55000000000000004"/>
    <row r="655" ht="15.75" customHeight="1" x14ac:dyDescent="0.55000000000000004"/>
    <row r="656" ht="15.75" customHeight="1" x14ac:dyDescent="0.55000000000000004"/>
    <row r="657" ht="15.75" customHeight="1" x14ac:dyDescent="0.55000000000000004"/>
    <row r="658" ht="15.75" customHeight="1" x14ac:dyDescent="0.55000000000000004"/>
    <row r="659" ht="15.75" customHeight="1" x14ac:dyDescent="0.55000000000000004"/>
    <row r="660" ht="15.75" customHeight="1" x14ac:dyDescent="0.55000000000000004"/>
    <row r="661" ht="15.75" customHeight="1" x14ac:dyDescent="0.55000000000000004"/>
    <row r="662" ht="15.75" customHeight="1" x14ac:dyDescent="0.55000000000000004"/>
    <row r="663" ht="15.75" customHeight="1" x14ac:dyDescent="0.55000000000000004"/>
    <row r="664" ht="15.75" customHeight="1" x14ac:dyDescent="0.55000000000000004"/>
    <row r="665" ht="15.75" customHeight="1" x14ac:dyDescent="0.55000000000000004"/>
    <row r="666" ht="15.75" customHeight="1" x14ac:dyDescent="0.55000000000000004"/>
    <row r="667" ht="15.75" customHeight="1" x14ac:dyDescent="0.55000000000000004"/>
    <row r="668" ht="15.75" customHeight="1" x14ac:dyDescent="0.55000000000000004"/>
    <row r="669" ht="15.75" customHeight="1" x14ac:dyDescent="0.55000000000000004"/>
    <row r="670" ht="15.75" customHeight="1" x14ac:dyDescent="0.55000000000000004"/>
    <row r="671" ht="15.75" customHeight="1" x14ac:dyDescent="0.55000000000000004"/>
    <row r="672" ht="15.75" customHeight="1" x14ac:dyDescent="0.55000000000000004"/>
    <row r="673" ht="15.75" customHeight="1" x14ac:dyDescent="0.55000000000000004"/>
    <row r="674" ht="15.75" customHeight="1" x14ac:dyDescent="0.55000000000000004"/>
    <row r="675" ht="15.75" customHeight="1" x14ac:dyDescent="0.55000000000000004"/>
    <row r="676" ht="15.75" customHeight="1" x14ac:dyDescent="0.55000000000000004"/>
    <row r="677" ht="15.75" customHeight="1" x14ac:dyDescent="0.55000000000000004"/>
    <row r="678" ht="15.75" customHeight="1" x14ac:dyDescent="0.55000000000000004"/>
    <row r="679" ht="15.75" customHeight="1" x14ac:dyDescent="0.55000000000000004"/>
    <row r="680" ht="15.75" customHeight="1" x14ac:dyDescent="0.55000000000000004"/>
    <row r="681" ht="15.75" customHeight="1" x14ac:dyDescent="0.55000000000000004"/>
    <row r="682" ht="15.75" customHeight="1" x14ac:dyDescent="0.55000000000000004"/>
    <row r="683" ht="15.75" customHeight="1" x14ac:dyDescent="0.55000000000000004"/>
    <row r="684" ht="15.75" customHeight="1" x14ac:dyDescent="0.55000000000000004"/>
    <row r="685" ht="15.75" customHeight="1" x14ac:dyDescent="0.55000000000000004"/>
    <row r="686" ht="15.75" customHeight="1" x14ac:dyDescent="0.55000000000000004"/>
    <row r="687" ht="15.75" customHeight="1" x14ac:dyDescent="0.55000000000000004"/>
    <row r="688" ht="15.75" customHeight="1" x14ac:dyDescent="0.55000000000000004"/>
    <row r="689" ht="15.75" customHeight="1" x14ac:dyDescent="0.55000000000000004"/>
    <row r="690" ht="15.75" customHeight="1" x14ac:dyDescent="0.55000000000000004"/>
    <row r="691" ht="15.75" customHeight="1" x14ac:dyDescent="0.55000000000000004"/>
    <row r="692" ht="15.75" customHeight="1" x14ac:dyDescent="0.55000000000000004"/>
    <row r="693" ht="15.75" customHeight="1" x14ac:dyDescent="0.55000000000000004"/>
    <row r="694" ht="15.75" customHeight="1" x14ac:dyDescent="0.55000000000000004"/>
    <row r="695" ht="15.75" customHeight="1" x14ac:dyDescent="0.55000000000000004"/>
    <row r="696" ht="15.75" customHeight="1" x14ac:dyDescent="0.55000000000000004"/>
    <row r="697" ht="15.75" customHeight="1" x14ac:dyDescent="0.55000000000000004"/>
    <row r="698" ht="15.75" customHeight="1" x14ac:dyDescent="0.55000000000000004"/>
    <row r="699" ht="15.75" customHeight="1" x14ac:dyDescent="0.55000000000000004"/>
    <row r="700" ht="15.75" customHeight="1" x14ac:dyDescent="0.55000000000000004"/>
    <row r="701" ht="15.75" customHeight="1" x14ac:dyDescent="0.55000000000000004"/>
    <row r="702" ht="15.75" customHeight="1" x14ac:dyDescent="0.55000000000000004"/>
    <row r="703" ht="15.75" customHeight="1" x14ac:dyDescent="0.55000000000000004"/>
    <row r="704" ht="15.75" customHeight="1" x14ac:dyDescent="0.55000000000000004"/>
    <row r="705" ht="15.75" customHeight="1" x14ac:dyDescent="0.55000000000000004"/>
    <row r="706" ht="15.75" customHeight="1" x14ac:dyDescent="0.55000000000000004"/>
    <row r="707" ht="15.75" customHeight="1" x14ac:dyDescent="0.55000000000000004"/>
    <row r="708" ht="15.75" customHeight="1" x14ac:dyDescent="0.55000000000000004"/>
    <row r="709" ht="15.75" customHeight="1" x14ac:dyDescent="0.55000000000000004"/>
    <row r="710" ht="15.75" customHeight="1" x14ac:dyDescent="0.55000000000000004"/>
    <row r="711" ht="15.75" customHeight="1" x14ac:dyDescent="0.55000000000000004"/>
    <row r="712" ht="15.75" customHeight="1" x14ac:dyDescent="0.55000000000000004"/>
    <row r="713" ht="15.75" customHeight="1" x14ac:dyDescent="0.55000000000000004"/>
    <row r="714" ht="15.75" customHeight="1" x14ac:dyDescent="0.55000000000000004"/>
    <row r="715" ht="15.75" customHeight="1" x14ac:dyDescent="0.55000000000000004"/>
    <row r="716" ht="15.75" customHeight="1" x14ac:dyDescent="0.55000000000000004"/>
    <row r="717" ht="15.75" customHeight="1" x14ac:dyDescent="0.55000000000000004"/>
    <row r="718" ht="15.75" customHeight="1" x14ac:dyDescent="0.55000000000000004"/>
    <row r="719" ht="15.75" customHeight="1" x14ac:dyDescent="0.55000000000000004"/>
    <row r="720" ht="15.75" customHeight="1" x14ac:dyDescent="0.55000000000000004"/>
    <row r="721" ht="15.75" customHeight="1" x14ac:dyDescent="0.55000000000000004"/>
    <row r="722" ht="15.75" customHeight="1" x14ac:dyDescent="0.55000000000000004"/>
    <row r="723" ht="15.75" customHeight="1" x14ac:dyDescent="0.55000000000000004"/>
    <row r="724" ht="15.75" customHeight="1" x14ac:dyDescent="0.55000000000000004"/>
    <row r="725" ht="15.75" customHeight="1" x14ac:dyDescent="0.55000000000000004"/>
    <row r="726" ht="15.75" customHeight="1" x14ac:dyDescent="0.55000000000000004"/>
    <row r="727" ht="15.75" customHeight="1" x14ac:dyDescent="0.55000000000000004"/>
    <row r="728" ht="15.75" customHeight="1" x14ac:dyDescent="0.55000000000000004"/>
    <row r="729" ht="15.75" customHeight="1" x14ac:dyDescent="0.55000000000000004"/>
    <row r="730" ht="15.75" customHeight="1" x14ac:dyDescent="0.55000000000000004"/>
    <row r="731" ht="15.75" customHeight="1" x14ac:dyDescent="0.55000000000000004"/>
    <row r="732" ht="15.75" customHeight="1" x14ac:dyDescent="0.55000000000000004"/>
    <row r="733" ht="15.75" customHeight="1" x14ac:dyDescent="0.55000000000000004"/>
    <row r="734" ht="15.75" customHeight="1" x14ac:dyDescent="0.55000000000000004"/>
    <row r="735" ht="15.75" customHeight="1" x14ac:dyDescent="0.55000000000000004"/>
    <row r="736" ht="15.75" customHeight="1" x14ac:dyDescent="0.55000000000000004"/>
    <row r="737" ht="15.75" customHeight="1" x14ac:dyDescent="0.55000000000000004"/>
    <row r="738" ht="15.75" customHeight="1" x14ac:dyDescent="0.55000000000000004"/>
    <row r="739" ht="15.75" customHeight="1" x14ac:dyDescent="0.55000000000000004"/>
    <row r="740" ht="15.75" customHeight="1" x14ac:dyDescent="0.55000000000000004"/>
    <row r="741" ht="15.75" customHeight="1" x14ac:dyDescent="0.55000000000000004"/>
    <row r="742" ht="15.75" customHeight="1" x14ac:dyDescent="0.55000000000000004"/>
    <row r="743" ht="15.75" customHeight="1" x14ac:dyDescent="0.55000000000000004"/>
    <row r="744" ht="15.75" customHeight="1" x14ac:dyDescent="0.55000000000000004"/>
    <row r="745" ht="15.75" customHeight="1" x14ac:dyDescent="0.55000000000000004"/>
    <row r="746" ht="15.75" customHeight="1" x14ac:dyDescent="0.55000000000000004"/>
    <row r="747" ht="15.75" customHeight="1" x14ac:dyDescent="0.55000000000000004"/>
    <row r="748" ht="15.75" customHeight="1" x14ac:dyDescent="0.55000000000000004"/>
    <row r="749" ht="15.75" customHeight="1" x14ac:dyDescent="0.55000000000000004"/>
    <row r="750" ht="15.75" customHeight="1" x14ac:dyDescent="0.55000000000000004"/>
    <row r="751" ht="15.75" customHeight="1" x14ac:dyDescent="0.55000000000000004"/>
    <row r="752" ht="15.75" customHeight="1" x14ac:dyDescent="0.55000000000000004"/>
    <row r="753" ht="15.75" customHeight="1" x14ac:dyDescent="0.55000000000000004"/>
    <row r="754" ht="15.75" customHeight="1" x14ac:dyDescent="0.55000000000000004"/>
    <row r="755" ht="15.75" customHeight="1" x14ac:dyDescent="0.55000000000000004"/>
    <row r="756" ht="15.75" customHeight="1" x14ac:dyDescent="0.55000000000000004"/>
    <row r="757" ht="15.75" customHeight="1" x14ac:dyDescent="0.55000000000000004"/>
    <row r="758" ht="15.75" customHeight="1" x14ac:dyDescent="0.55000000000000004"/>
    <row r="759" ht="15.75" customHeight="1" x14ac:dyDescent="0.55000000000000004"/>
    <row r="760" ht="15.75" customHeight="1" x14ac:dyDescent="0.55000000000000004"/>
    <row r="761" ht="15.75" customHeight="1" x14ac:dyDescent="0.55000000000000004"/>
    <row r="762" ht="15.75" customHeight="1" x14ac:dyDescent="0.55000000000000004"/>
    <row r="763" ht="15.75" customHeight="1" x14ac:dyDescent="0.55000000000000004"/>
    <row r="764" ht="15.75" customHeight="1" x14ac:dyDescent="0.55000000000000004"/>
    <row r="765" ht="15.75" customHeight="1" x14ac:dyDescent="0.55000000000000004"/>
    <row r="766" ht="15.75" customHeight="1" x14ac:dyDescent="0.55000000000000004"/>
    <row r="767" ht="15.75" customHeight="1" x14ac:dyDescent="0.55000000000000004"/>
    <row r="768" ht="15.75" customHeight="1" x14ac:dyDescent="0.55000000000000004"/>
    <row r="769" ht="15.75" customHeight="1" x14ac:dyDescent="0.55000000000000004"/>
    <row r="770" ht="15.75" customHeight="1" x14ac:dyDescent="0.55000000000000004"/>
    <row r="771" ht="15.75" customHeight="1" x14ac:dyDescent="0.55000000000000004"/>
    <row r="772" ht="15.75" customHeight="1" x14ac:dyDescent="0.55000000000000004"/>
    <row r="773" ht="15.75" customHeight="1" x14ac:dyDescent="0.55000000000000004"/>
    <row r="774" ht="15.75" customHeight="1" x14ac:dyDescent="0.55000000000000004"/>
    <row r="775" ht="15.75" customHeight="1" x14ac:dyDescent="0.55000000000000004"/>
    <row r="776" ht="15.75" customHeight="1" x14ac:dyDescent="0.55000000000000004"/>
    <row r="777" ht="15.75" customHeight="1" x14ac:dyDescent="0.55000000000000004"/>
    <row r="778" ht="15.75" customHeight="1" x14ac:dyDescent="0.55000000000000004"/>
    <row r="779" ht="15.75" customHeight="1" x14ac:dyDescent="0.55000000000000004"/>
    <row r="780" ht="15.75" customHeight="1" x14ac:dyDescent="0.55000000000000004"/>
    <row r="781" ht="15.75" customHeight="1" x14ac:dyDescent="0.55000000000000004"/>
    <row r="782" ht="15.75" customHeight="1" x14ac:dyDescent="0.55000000000000004"/>
    <row r="783" ht="15.75" customHeight="1" x14ac:dyDescent="0.55000000000000004"/>
    <row r="784" ht="15.75" customHeight="1" x14ac:dyDescent="0.55000000000000004"/>
    <row r="785" ht="15.75" customHeight="1" x14ac:dyDescent="0.55000000000000004"/>
    <row r="786" ht="15.75" customHeight="1" x14ac:dyDescent="0.55000000000000004"/>
    <row r="787" ht="15.75" customHeight="1" x14ac:dyDescent="0.55000000000000004"/>
    <row r="788" ht="15.75" customHeight="1" x14ac:dyDescent="0.55000000000000004"/>
    <row r="789" ht="15.75" customHeight="1" x14ac:dyDescent="0.55000000000000004"/>
    <row r="790" ht="15.75" customHeight="1" x14ac:dyDescent="0.55000000000000004"/>
    <row r="791" ht="15.75" customHeight="1" x14ac:dyDescent="0.55000000000000004"/>
    <row r="792" ht="15.75" customHeight="1" x14ac:dyDescent="0.55000000000000004"/>
    <row r="793" ht="15.75" customHeight="1" x14ac:dyDescent="0.55000000000000004"/>
    <row r="794" ht="15.75" customHeight="1" x14ac:dyDescent="0.55000000000000004"/>
    <row r="795" ht="15.75" customHeight="1" x14ac:dyDescent="0.55000000000000004"/>
    <row r="796" ht="15.75" customHeight="1" x14ac:dyDescent="0.55000000000000004"/>
    <row r="797" ht="15.75" customHeight="1" x14ac:dyDescent="0.55000000000000004"/>
    <row r="798" ht="15.75" customHeight="1" x14ac:dyDescent="0.55000000000000004"/>
    <row r="799" ht="15.75" customHeight="1" x14ac:dyDescent="0.55000000000000004"/>
    <row r="800" ht="15.75" customHeight="1" x14ac:dyDescent="0.55000000000000004"/>
    <row r="801" ht="15.75" customHeight="1" x14ac:dyDescent="0.55000000000000004"/>
    <row r="802" ht="15.75" customHeight="1" x14ac:dyDescent="0.55000000000000004"/>
    <row r="803" ht="15.75" customHeight="1" x14ac:dyDescent="0.55000000000000004"/>
    <row r="804" ht="15.75" customHeight="1" x14ac:dyDescent="0.55000000000000004"/>
    <row r="805" ht="15.75" customHeight="1" x14ac:dyDescent="0.55000000000000004"/>
    <row r="806" ht="15.75" customHeight="1" x14ac:dyDescent="0.55000000000000004"/>
    <row r="807" ht="15.75" customHeight="1" x14ac:dyDescent="0.55000000000000004"/>
    <row r="808" ht="15.75" customHeight="1" x14ac:dyDescent="0.55000000000000004"/>
    <row r="809" ht="15.75" customHeight="1" x14ac:dyDescent="0.55000000000000004"/>
    <row r="810" ht="15.75" customHeight="1" x14ac:dyDescent="0.55000000000000004"/>
    <row r="811" ht="15.75" customHeight="1" x14ac:dyDescent="0.55000000000000004"/>
    <row r="812" ht="15.75" customHeight="1" x14ac:dyDescent="0.55000000000000004"/>
    <row r="813" ht="15.75" customHeight="1" x14ac:dyDescent="0.55000000000000004"/>
    <row r="814" ht="15.75" customHeight="1" x14ac:dyDescent="0.55000000000000004"/>
    <row r="815" ht="15.75" customHeight="1" x14ac:dyDescent="0.55000000000000004"/>
    <row r="816" ht="15.75" customHeight="1" x14ac:dyDescent="0.55000000000000004"/>
    <row r="817" ht="15.75" customHeight="1" x14ac:dyDescent="0.55000000000000004"/>
    <row r="818" ht="15.75" customHeight="1" x14ac:dyDescent="0.55000000000000004"/>
    <row r="819" ht="15.75" customHeight="1" x14ac:dyDescent="0.55000000000000004"/>
    <row r="820" ht="15.75" customHeight="1" x14ac:dyDescent="0.55000000000000004"/>
    <row r="821" ht="15.75" customHeight="1" x14ac:dyDescent="0.55000000000000004"/>
    <row r="822" ht="15.75" customHeight="1" x14ac:dyDescent="0.55000000000000004"/>
    <row r="823" ht="15.75" customHeight="1" x14ac:dyDescent="0.55000000000000004"/>
    <row r="824" ht="15.75" customHeight="1" x14ac:dyDescent="0.55000000000000004"/>
    <row r="825" ht="15.75" customHeight="1" x14ac:dyDescent="0.55000000000000004"/>
    <row r="826" ht="15.75" customHeight="1" x14ac:dyDescent="0.55000000000000004"/>
    <row r="827" ht="15.75" customHeight="1" x14ac:dyDescent="0.55000000000000004"/>
    <row r="828" ht="15.75" customHeight="1" x14ac:dyDescent="0.55000000000000004"/>
    <row r="829" ht="15.75" customHeight="1" x14ac:dyDescent="0.55000000000000004"/>
    <row r="830" ht="15.75" customHeight="1" x14ac:dyDescent="0.55000000000000004"/>
    <row r="831" ht="15.75" customHeight="1" x14ac:dyDescent="0.55000000000000004"/>
    <row r="832" ht="15.75" customHeight="1" x14ac:dyDescent="0.55000000000000004"/>
    <row r="833" ht="15.75" customHeight="1" x14ac:dyDescent="0.55000000000000004"/>
    <row r="834" ht="15.75" customHeight="1" x14ac:dyDescent="0.55000000000000004"/>
    <row r="835" ht="15.75" customHeight="1" x14ac:dyDescent="0.55000000000000004"/>
    <row r="836" ht="15.75" customHeight="1" x14ac:dyDescent="0.55000000000000004"/>
    <row r="837" ht="15.75" customHeight="1" x14ac:dyDescent="0.55000000000000004"/>
    <row r="838" ht="15.75" customHeight="1" x14ac:dyDescent="0.55000000000000004"/>
    <row r="839" ht="15.75" customHeight="1" x14ac:dyDescent="0.55000000000000004"/>
    <row r="840" ht="15.75" customHeight="1" x14ac:dyDescent="0.55000000000000004"/>
    <row r="841" ht="15.75" customHeight="1" x14ac:dyDescent="0.55000000000000004"/>
    <row r="842" ht="15.75" customHeight="1" x14ac:dyDescent="0.55000000000000004"/>
    <row r="843" ht="15.75" customHeight="1" x14ac:dyDescent="0.55000000000000004"/>
    <row r="844" ht="15.75" customHeight="1" x14ac:dyDescent="0.55000000000000004"/>
    <row r="845" ht="15.75" customHeight="1" x14ac:dyDescent="0.55000000000000004"/>
    <row r="846" ht="15.75" customHeight="1" x14ac:dyDescent="0.55000000000000004"/>
    <row r="847" ht="15.75" customHeight="1" x14ac:dyDescent="0.55000000000000004"/>
    <row r="848" ht="15.75" customHeight="1" x14ac:dyDescent="0.55000000000000004"/>
    <row r="849" ht="15.75" customHeight="1" x14ac:dyDescent="0.55000000000000004"/>
    <row r="850" ht="15.75" customHeight="1" x14ac:dyDescent="0.55000000000000004"/>
    <row r="851" ht="15.75" customHeight="1" x14ac:dyDescent="0.55000000000000004"/>
    <row r="852" ht="15.75" customHeight="1" x14ac:dyDescent="0.55000000000000004"/>
    <row r="853" ht="15.75" customHeight="1" x14ac:dyDescent="0.55000000000000004"/>
    <row r="854" ht="15.75" customHeight="1" x14ac:dyDescent="0.55000000000000004"/>
    <row r="855" ht="15.75" customHeight="1" x14ac:dyDescent="0.55000000000000004"/>
    <row r="856" ht="15.75" customHeight="1" x14ac:dyDescent="0.55000000000000004"/>
    <row r="857" ht="15.75" customHeight="1" x14ac:dyDescent="0.55000000000000004"/>
    <row r="858" ht="15.75" customHeight="1" x14ac:dyDescent="0.55000000000000004"/>
    <row r="859" ht="15.75" customHeight="1" x14ac:dyDescent="0.55000000000000004"/>
    <row r="860" ht="15.75" customHeight="1" x14ac:dyDescent="0.55000000000000004"/>
    <row r="861" ht="15.75" customHeight="1" x14ac:dyDescent="0.55000000000000004"/>
    <row r="862" ht="15.75" customHeight="1" x14ac:dyDescent="0.55000000000000004"/>
    <row r="863" ht="15.75" customHeight="1" x14ac:dyDescent="0.55000000000000004"/>
    <row r="864" ht="15.75" customHeight="1" x14ac:dyDescent="0.55000000000000004"/>
    <row r="865" ht="15.75" customHeight="1" x14ac:dyDescent="0.55000000000000004"/>
    <row r="866" ht="15.75" customHeight="1" x14ac:dyDescent="0.55000000000000004"/>
    <row r="867" ht="15.75" customHeight="1" x14ac:dyDescent="0.55000000000000004"/>
    <row r="868" ht="15.75" customHeight="1" x14ac:dyDescent="0.55000000000000004"/>
    <row r="869" ht="15.75" customHeight="1" x14ac:dyDescent="0.55000000000000004"/>
    <row r="870" ht="15.75" customHeight="1" x14ac:dyDescent="0.55000000000000004"/>
    <row r="871" ht="15.75" customHeight="1" x14ac:dyDescent="0.55000000000000004"/>
    <row r="872" ht="15.75" customHeight="1" x14ac:dyDescent="0.55000000000000004"/>
    <row r="873" ht="15.75" customHeight="1" x14ac:dyDescent="0.55000000000000004"/>
    <row r="874" ht="15.75" customHeight="1" x14ac:dyDescent="0.55000000000000004"/>
    <row r="875" ht="15.75" customHeight="1" x14ac:dyDescent="0.55000000000000004"/>
    <row r="876" ht="15.75" customHeight="1" x14ac:dyDescent="0.55000000000000004"/>
    <row r="877" ht="15.75" customHeight="1" x14ac:dyDescent="0.55000000000000004"/>
    <row r="878" ht="15.75" customHeight="1" x14ac:dyDescent="0.55000000000000004"/>
    <row r="879" ht="15.75" customHeight="1" x14ac:dyDescent="0.55000000000000004"/>
    <row r="880" ht="15.75" customHeight="1" x14ac:dyDescent="0.55000000000000004"/>
    <row r="881" ht="15.75" customHeight="1" x14ac:dyDescent="0.55000000000000004"/>
    <row r="882" ht="15.75" customHeight="1" x14ac:dyDescent="0.55000000000000004"/>
    <row r="883" ht="15.75" customHeight="1" x14ac:dyDescent="0.55000000000000004"/>
    <row r="884" ht="15.75" customHeight="1" x14ac:dyDescent="0.55000000000000004"/>
    <row r="885" ht="15.75" customHeight="1" x14ac:dyDescent="0.55000000000000004"/>
    <row r="886" ht="15.75" customHeight="1" x14ac:dyDescent="0.55000000000000004"/>
    <row r="887" ht="15.75" customHeight="1" x14ac:dyDescent="0.55000000000000004"/>
    <row r="888" ht="15.75" customHeight="1" x14ac:dyDescent="0.55000000000000004"/>
    <row r="889" ht="15.75" customHeight="1" x14ac:dyDescent="0.55000000000000004"/>
    <row r="890" ht="15.75" customHeight="1" x14ac:dyDescent="0.55000000000000004"/>
    <row r="891" ht="15.75" customHeight="1" x14ac:dyDescent="0.55000000000000004"/>
    <row r="892" ht="15.75" customHeight="1" x14ac:dyDescent="0.55000000000000004"/>
    <row r="893" ht="15.75" customHeight="1" x14ac:dyDescent="0.55000000000000004"/>
    <row r="894" ht="15.75" customHeight="1" x14ac:dyDescent="0.55000000000000004"/>
    <row r="895" ht="15.75" customHeight="1" x14ac:dyDescent="0.55000000000000004"/>
    <row r="896" ht="15.75" customHeight="1" x14ac:dyDescent="0.55000000000000004"/>
    <row r="897" ht="15.75" customHeight="1" x14ac:dyDescent="0.55000000000000004"/>
    <row r="898" ht="15.75" customHeight="1" x14ac:dyDescent="0.55000000000000004"/>
    <row r="899" ht="15.75" customHeight="1" x14ac:dyDescent="0.55000000000000004"/>
    <row r="900" ht="15.75" customHeight="1" x14ac:dyDescent="0.55000000000000004"/>
    <row r="901" ht="15.75" customHeight="1" x14ac:dyDescent="0.55000000000000004"/>
    <row r="902" ht="15.75" customHeight="1" x14ac:dyDescent="0.55000000000000004"/>
    <row r="903" ht="15.75" customHeight="1" x14ac:dyDescent="0.55000000000000004"/>
    <row r="904" ht="15.75" customHeight="1" x14ac:dyDescent="0.55000000000000004"/>
    <row r="905" ht="15.75" customHeight="1" x14ac:dyDescent="0.55000000000000004"/>
    <row r="906" ht="15.75" customHeight="1" x14ac:dyDescent="0.55000000000000004"/>
    <row r="907" ht="15.75" customHeight="1" x14ac:dyDescent="0.55000000000000004"/>
    <row r="908" ht="15.75" customHeight="1" x14ac:dyDescent="0.55000000000000004"/>
    <row r="909" ht="15.75" customHeight="1" x14ac:dyDescent="0.55000000000000004"/>
    <row r="910" ht="15.75" customHeight="1" x14ac:dyDescent="0.55000000000000004"/>
    <row r="911" ht="15.75" customHeight="1" x14ac:dyDescent="0.55000000000000004"/>
    <row r="912" ht="15.75" customHeight="1" x14ac:dyDescent="0.55000000000000004"/>
    <row r="913" ht="15.75" customHeight="1" x14ac:dyDescent="0.55000000000000004"/>
    <row r="914" ht="15.75" customHeight="1" x14ac:dyDescent="0.55000000000000004"/>
    <row r="915" ht="15.75" customHeight="1" x14ac:dyDescent="0.55000000000000004"/>
    <row r="916" ht="15.75" customHeight="1" x14ac:dyDescent="0.55000000000000004"/>
    <row r="917" ht="15.75" customHeight="1" x14ac:dyDescent="0.55000000000000004"/>
    <row r="918" ht="15.75" customHeight="1" x14ac:dyDescent="0.55000000000000004"/>
    <row r="919" ht="15.75" customHeight="1" x14ac:dyDescent="0.55000000000000004"/>
    <row r="920" ht="15.75" customHeight="1" x14ac:dyDescent="0.55000000000000004"/>
    <row r="921" ht="15.75" customHeight="1" x14ac:dyDescent="0.55000000000000004"/>
    <row r="922" ht="15.75" customHeight="1" x14ac:dyDescent="0.55000000000000004"/>
    <row r="923" ht="15.75" customHeight="1" x14ac:dyDescent="0.55000000000000004"/>
    <row r="924" ht="15.75" customHeight="1" x14ac:dyDescent="0.55000000000000004"/>
    <row r="925" ht="15.75" customHeight="1" x14ac:dyDescent="0.55000000000000004"/>
    <row r="926" ht="15.75" customHeight="1" x14ac:dyDescent="0.55000000000000004"/>
    <row r="927" ht="15.75" customHeight="1" x14ac:dyDescent="0.55000000000000004"/>
    <row r="928" ht="15.75" customHeight="1" x14ac:dyDescent="0.55000000000000004"/>
    <row r="929" ht="15.75" customHeight="1" x14ac:dyDescent="0.55000000000000004"/>
    <row r="930" ht="15.75" customHeight="1" x14ac:dyDescent="0.55000000000000004"/>
    <row r="931" ht="15.75" customHeight="1" x14ac:dyDescent="0.55000000000000004"/>
    <row r="932" ht="15.75" customHeight="1" x14ac:dyDescent="0.55000000000000004"/>
    <row r="933" ht="15.75" customHeight="1" x14ac:dyDescent="0.55000000000000004"/>
    <row r="934" ht="15.75" customHeight="1" x14ac:dyDescent="0.55000000000000004"/>
    <row r="935" ht="15.75" customHeight="1" x14ac:dyDescent="0.55000000000000004"/>
    <row r="936" ht="15.75" customHeight="1" x14ac:dyDescent="0.55000000000000004"/>
    <row r="937" ht="15.75" customHeight="1" x14ac:dyDescent="0.55000000000000004"/>
    <row r="938" ht="15.75" customHeight="1" x14ac:dyDescent="0.55000000000000004"/>
    <row r="939" ht="15.75" customHeight="1" x14ac:dyDescent="0.55000000000000004"/>
    <row r="940" ht="15.75" customHeight="1" x14ac:dyDescent="0.55000000000000004"/>
    <row r="941" ht="15.75" customHeight="1" x14ac:dyDescent="0.55000000000000004"/>
    <row r="942" ht="15.75" customHeight="1" x14ac:dyDescent="0.55000000000000004"/>
    <row r="943" ht="15.75" customHeight="1" x14ac:dyDescent="0.55000000000000004"/>
    <row r="944" ht="15.75" customHeight="1" x14ac:dyDescent="0.55000000000000004"/>
    <row r="945" ht="15.75" customHeight="1" x14ac:dyDescent="0.55000000000000004"/>
    <row r="946" ht="15.75" customHeight="1" x14ac:dyDescent="0.55000000000000004"/>
  </sheetData>
  <mergeCells count="6">
    <mergeCell ref="E21:H21"/>
    <mergeCell ref="A4:H4"/>
    <mergeCell ref="A7:H7"/>
    <mergeCell ref="A13:H13"/>
    <mergeCell ref="A15:B15"/>
    <mergeCell ref="A19:B19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ECOLODGE</vt:lpstr>
      <vt:lpstr>Mass and Energy Balance</vt:lpstr>
      <vt:lpstr>Business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Cipolletta</dc:creator>
  <cp:lastModifiedBy>Giulia</cp:lastModifiedBy>
  <dcterms:created xsi:type="dcterms:W3CDTF">2019-12-03T07:51:14Z</dcterms:created>
  <dcterms:modified xsi:type="dcterms:W3CDTF">2020-06-26T09:21:27Z</dcterms:modified>
</cp:coreProperties>
</file>